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imete.Sh.Qorri\Desktop\BUXHETI 2027-2029\"/>
    </mc:Choice>
  </mc:AlternateContent>
  <xr:revisionPtr revIDLastSave="0" documentId="13_ncr:1_{4F1C26A6-AA6B-415B-AE07-E3841BD91022}" xr6:coauthVersionLast="47" xr6:coauthVersionMax="47" xr10:uidLastSave="{00000000-0000-0000-0000-000000000000}"/>
  <bookViews>
    <workbookView xWindow="0" yWindow="0" windowWidth="28800" windowHeight="15180" xr2:uid="{00000000-000D-0000-FFFF-FFFF00000000}"/>
  </bookViews>
  <sheets>
    <sheet name="Sheet1" sheetId="1" r:id="rId1"/>
  </sheets>
  <definedNames>
    <definedName name="_xlnm.Print_Area" localSheetId="0">Sheet1!$A$1:$I$75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" i="1" l="1"/>
  <c r="H94" i="1" s="1"/>
  <c r="F72" i="1"/>
  <c r="I71" i="1"/>
  <c r="I70" i="1"/>
  <c r="I72" i="1" s="1"/>
  <c r="I75" i="1"/>
  <c r="I76" i="1"/>
  <c r="F77" i="1"/>
  <c r="G77" i="1"/>
  <c r="H77" i="1"/>
  <c r="D81" i="1"/>
  <c r="C41" i="1"/>
  <c r="D41" i="1"/>
  <c r="D50" i="1"/>
  <c r="D59" i="1"/>
  <c r="D67" i="1"/>
  <c r="D86" i="1"/>
  <c r="D90" i="1"/>
  <c r="I66" i="1"/>
  <c r="I54" i="1"/>
  <c r="I55" i="1"/>
  <c r="I56" i="1"/>
  <c r="I57" i="1"/>
  <c r="I58" i="1"/>
  <c r="I53" i="1"/>
  <c r="H59" i="1"/>
  <c r="I77" i="1" l="1"/>
  <c r="I59" i="1"/>
  <c r="G59" i="1" l="1"/>
  <c r="F59" i="1"/>
  <c r="I84" i="1" l="1"/>
  <c r="F86" i="1"/>
  <c r="G90" i="1"/>
  <c r="F90" i="1"/>
  <c r="I89" i="1"/>
  <c r="I85" i="1"/>
  <c r="H86" i="1"/>
  <c r="G86" i="1"/>
  <c r="F67" i="1"/>
  <c r="H81" i="1"/>
  <c r="G81" i="1"/>
  <c r="F81" i="1"/>
  <c r="I80" i="1"/>
  <c r="H67" i="1"/>
  <c r="G67" i="1"/>
  <c r="I65" i="1"/>
  <c r="I64" i="1"/>
  <c r="I63" i="1"/>
  <c r="I62" i="1"/>
  <c r="H50" i="1"/>
  <c r="G50" i="1"/>
  <c r="F50" i="1"/>
  <c r="C50" i="1"/>
  <c r="I49" i="1"/>
  <c r="I48" i="1"/>
  <c r="I47" i="1"/>
  <c r="I46" i="1"/>
  <c r="I45" i="1"/>
  <c r="I86" i="1" l="1"/>
  <c r="I90" i="1"/>
  <c r="I81" i="1"/>
  <c r="I50" i="1"/>
  <c r="I67" i="1"/>
  <c r="I16" i="1" l="1"/>
  <c r="G41" i="1" l="1"/>
  <c r="G94" i="1" s="1"/>
  <c r="H41" i="1"/>
  <c r="F37" i="1"/>
  <c r="I15" i="1"/>
  <c r="F9" i="1"/>
  <c r="F10" i="1" l="1"/>
  <c r="F39" i="1" l="1"/>
  <c r="I40" i="1" l="1"/>
  <c r="F38" i="1"/>
  <c r="I38" i="1" s="1"/>
  <c r="I37" i="1"/>
  <c r="I36" i="1"/>
  <c r="I35" i="1"/>
  <c r="F34" i="1"/>
  <c r="I34" i="1" s="1"/>
  <c r="I33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4" i="1"/>
  <c r="I13" i="1"/>
  <c r="I12" i="1"/>
  <c r="I10" i="1"/>
  <c r="I11" i="1" l="1"/>
  <c r="F41" i="1"/>
  <c r="F94" i="1" s="1"/>
  <c r="I32" i="1"/>
  <c r="I9" i="1"/>
  <c r="I41" i="1" l="1"/>
  <c r="I94" i="1"/>
</calcChain>
</file>

<file path=xl/sharedStrings.xml><?xml version="1.0" encoding="utf-8"?>
<sst xmlns="http://schemas.openxmlformats.org/spreadsheetml/2006/main" count="95" uniqueCount="94">
  <si>
    <t>10 - BKK</t>
  </si>
  <si>
    <t>21 - THV</t>
  </si>
  <si>
    <t>Financimi</t>
  </si>
  <si>
    <t>Totali</t>
  </si>
  <si>
    <t>Asfalltimi i rruges ne fshatin Poklek i Vjeter,Poklek i Ri,Vasileve</t>
  </si>
  <si>
    <t>Asfaltimi i rruges ne fshatin Arllat, Negroc, Gjergjice si dhe Bytyq</t>
  </si>
  <si>
    <t>Bashkëfinancim projektev me donator te jashtem</t>
  </si>
  <si>
    <t xml:space="preserve">                           KOMUNA E DRENASIT</t>
  </si>
  <si>
    <t>Ndërtimi i rrugës bregut Qyqavices</t>
  </si>
  <si>
    <t>Ramiz Lladrovci</t>
  </si>
  <si>
    <t>Asfalltimi I rrugeve ne Komoran I,II,III dhe IV</t>
  </si>
  <si>
    <t>Ndertimi i kolektorve per grumbullimin e ujrave te zeza Drenas-Dobroshec</t>
  </si>
  <si>
    <t>Asfalltimi i rruges ne fshatin Abri Epërme,Terdevc</t>
  </si>
  <si>
    <t>Asfalltimi I rrugeve ne fshatin Nekoc, Kizharekë</t>
  </si>
  <si>
    <t>Asfall.fshatin Zabel i Ulet dhe Eperm,Korrotic e Ulet dhe Eperme</t>
  </si>
  <si>
    <t>Asfalltimi i rruges fshtin Llapushnik Poterk-Vukovc</t>
  </si>
  <si>
    <t>Asfalltimi i rruges Baicë,Krajkovë,Damanek Shtrubullovë</t>
  </si>
  <si>
    <t>Asfalltimi i rruges Shtutic Verboc dhe Polluzhe</t>
  </si>
  <si>
    <t>Rregullimi trotuareve dhe ndriqimi publik Drenas, Komoran, Arllat,
Terstenik, Dobroshec dhe Baic.</t>
  </si>
  <si>
    <t xml:space="preserve">Zgjerimi dhe ndertimi i sheshit "Fehmi e Xheva Lladrovci"Drenas </t>
  </si>
  <si>
    <t>Ndertimi, zgjerimi dhe Rikonstruimi i rrugeve te asfalltuar ne Drenas</t>
  </si>
  <si>
    <t>Asfalltimi i rruges ne fshatin Gllanaselle Godanc</t>
  </si>
  <si>
    <t>Asfalltim i rruges ne fshatin Terstenik I,II dhe Gllobar</t>
  </si>
  <si>
    <t>Asfaltimi i rruges ne fshatin Dobroshec, Qikatov e Vjeter</t>
  </si>
  <si>
    <t>Asfalltimi i rruges ne fshatin Gradic dhe Likoshan</t>
  </si>
  <si>
    <t>Asfalltimi i rruges ne fshatin Sankoc,Fushtice e Eperme dhe Ulet</t>
  </si>
  <si>
    <t>Nder.kapacitetit te ujesjellsit ne Drenas</t>
  </si>
  <si>
    <t>Hapja e Kanaleve kulluese per gjate rrugeve Drenas, Komoran, Arllat,
Terstenik, Dobroshec dhe Baic.</t>
  </si>
  <si>
    <t>Ndertimi, zgjerimi dhe Rikonstruimi i rrjetit te kanalizimeve ne Drenas</t>
  </si>
  <si>
    <t>Totali - Infrastrukturë Publike</t>
  </si>
  <si>
    <t>Ndërtimi i parkut dhe shtigjeve për këmbësor, biçiklist në parkun e Kamenicës Drenas</t>
  </si>
  <si>
    <t>Asfalltimi I rrugve  dhe kubzim ne Drenas I,II,III dhe IV</t>
  </si>
  <si>
    <t>Ndërtimi i rrugëve fushore- Drenas</t>
  </si>
  <si>
    <t>Ndërtimi I digës për ujëmbledhesin në fshatin Verboc</t>
  </si>
  <si>
    <t>Rregullimi i infrastrukturës në parkun e Pishave në Komoran-Fushticë</t>
  </si>
  <si>
    <t>Infrastrukturë Publike</t>
  </si>
  <si>
    <t>611180- Shërbime Publike, Mbrojtja Civile, Emergjenca</t>
  </si>
  <si>
    <t xml:space="preserve">Rehabilitimi I rrugës dhe ndërtimi I trrotuarit Arllat-Negroc-Vuçak </t>
  </si>
  <si>
    <t>Vlerësuar për 2028</t>
  </si>
  <si>
    <t>Vlerësuar për 2029</t>
  </si>
  <si>
    <t xml:space="preserve">                LISTA E PROJEKTEVE KAPITALE 2027-2029</t>
  </si>
  <si>
    <t>Ndertimi I urave, tumbinave dhe Mureve Mbrojtse Drenas, Komoran, Arllat,
Terstenik, Dobroshec, Baic dhe Qikatov e Vjeter</t>
  </si>
  <si>
    <t>Ndërtimi I rrugës dhe urës transit Drenas- Kroni I Mbretit</t>
  </si>
  <si>
    <t>Ndërtimi I mureve dhe kanaleve në rrugës Llapushnik-Berishë</t>
  </si>
  <si>
    <t>611180 - Shërbimet Publike, Mbrojtja Civile, Emergjenca</t>
  </si>
  <si>
    <t>Shërbime Publike- Infrastrukturë Rrugore</t>
  </si>
  <si>
    <t>Totali-Infrastrukturë Rrugore</t>
  </si>
  <si>
    <t>Rregullimi dhe rrethimi i varrezave ne Komunen e Drenasit dhe Komoran</t>
  </si>
  <si>
    <t>Zgjerimi i kamerave në Drenas dhe Komoran</t>
  </si>
  <si>
    <t>Automjet -Zjarrëfikse</t>
  </si>
  <si>
    <t>Zgjerimi dhe riparimi i trotuareve dhe parkingjeve ne Drenas dhe Komoran</t>
  </si>
  <si>
    <t>Rregullimi dhe zgjerimi i vendndaljeve per autobus dhe mbulimi i tyre, Gjergjicë, Polluzhë, Terstenik, Arllat, Baicë</t>
  </si>
  <si>
    <t>Totali -Shërbimet Publike, Mbrojtja Civile, Emergjenca</t>
  </si>
  <si>
    <t>611850 - Kulturë, Rini, Sport</t>
  </si>
  <si>
    <t>Sherbimet Kulturore</t>
  </si>
  <si>
    <t>Totali - Kulturë, Rini, Sport</t>
  </si>
  <si>
    <t>611920 - Arsim dhe Shkencë</t>
  </si>
  <si>
    <t>Arsim fillor - Gllogoc</t>
  </si>
  <si>
    <t>Totali - Arsim dhe Shkencë</t>
  </si>
  <si>
    <t>611730 - Shëndetësia dhe mirëqenia sociale</t>
  </si>
  <si>
    <t>Sherbime shendetesore primare</t>
  </si>
  <si>
    <t>Totali - Shëndetësia dhe mirëqenia sociale</t>
  </si>
  <si>
    <t>611755 - Shëndetësia dhe mirëqenia sociale</t>
  </si>
  <si>
    <t>Sherbime rezidenciale</t>
  </si>
  <si>
    <t>Ndërtimi I shtëpisë për komunitete- shërbime komunale për persona me aftësi të kufizuara</t>
  </si>
  <si>
    <t>Totali - Sherbime sociale</t>
  </si>
  <si>
    <t>Ndërtesa arsimore</t>
  </si>
  <si>
    <t>Fusha sportive</t>
  </si>
  <si>
    <t>Paisje te TIK</t>
  </si>
  <si>
    <t>Parqe dhe hapsira publike</t>
  </si>
  <si>
    <t>Softuer</t>
  </si>
  <si>
    <t xml:space="preserve">Paisje mjeksore </t>
  </si>
  <si>
    <t xml:space="preserve">Ndertimi I QMF </t>
  </si>
  <si>
    <t>611163 - Administratë dhe Personel</t>
  </si>
  <si>
    <t>Administrata</t>
  </si>
  <si>
    <t>Veturë zyrtare</t>
  </si>
  <si>
    <t>Totali - Administrata</t>
  </si>
  <si>
    <t>Pajisje te TIK</t>
  </si>
  <si>
    <t>611661- Planifikim Urban dhe Mbrojtje e Mjedisit</t>
  </si>
  <si>
    <t>Parqe dhe hapsira publike ne territorin e Komunës së Drenasit</t>
  </si>
  <si>
    <t xml:space="preserve">Ndertimi  I Stadiumit "Rexhep Rexhepi" Faza e tretë Poklek I Ri Vazhdim </t>
  </si>
  <si>
    <t>Rrethojat (Ndertimi I Rrethojave te Objekteve sportive Palestra Sportive, Stadioni Sintetik Qikatovë e Re, Zabel Ul.  (Projekt I Ri)</t>
  </si>
  <si>
    <t>Rregullimi I Fushave Sportive:  Korroticë Ep., Arllat,Komoran</t>
  </si>
  <si>
    <t>Objekte sportive :  Renovimi I Palestres Sportive dhe Stadiumit Sintetik  (Projekt I Ri)</t>
  </si>
  <si>
    <t>Pajisje e tjera te teknologjise informative dhe te telekomunikimit:  (Kamerat dhe sistemi alarmit, kamerat ne objektet sportive - Palestra Sportive, Stadiumi Sintetik Qikatovë e Re dhe Zabel I Ulët) (Projekt I Ri)</t>
  </si>
  <si>
    <t>Mjete për zerim, Projektor, Reflektor ndriques për Sallën e Kulturës dhe Aktivitete të DKRS-së  (Projekt I Ri)</t>
  </si>
  <si>
    <t>Totali:</t>
  </si>
  <si>
    <t>611940 - Arsim dhe Shkencë</t>
  </si>
  <si>
    <t>Objekte kulturore</t>
  </si>
  <si>
    <t>Totali- Arsim I mesëm I lartë</t>
  </si>
  <si>
    <t>Arsim I Mesëm I Lartë- Gllogoc</t>
  </si>
  <si>
    <t>Kryetari I Komunes</t>
  </si>
  <si>
    <t>_____________________</t>
  </si>
  <si>
    <t xml:space="preserve">  Viti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</si>
</sst>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Arial"/>
      <family val="2"/>
      <charset val="238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b/>
      <sz val="14"/>
      <color rgb="FF2F5496"/>
      <name val="Times New Roman"/>
      <family val="1"/>
    </font>
    <font>
      <b/>
      <sz val="14"/>
      <color rgb="FF000000"/>
      <name val="Arial"/>
      <family val="2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rgb="FFF5F5F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43" fontId="0" fillId="0" borderId="0" xfId="0" applyNumberFormat="1"/>
    <xf numFmtId="0" fontId="2" fillId="0" borderId="0" xfId="0" applyFont="1"/>
    <xf numFmtId="0" fontId="0" fillId="4" borderId="0" xfId="0" applyFill="1"/>
    <xf numFmtId="43" fontId="5" fillId="4" borderId="1" xfId="1" applyFont="1" applyFill="1" applyBorder="1" applyAlignment="1">
      <alignment horizontal="left" vertical="top"/>
    </xf>
    <xf numFmtId="43" fontId="5" fillId="4" borderId="6" xfId="1" applyFont="1" applyFill="1" applyBorder="1" applyAlignment="1">
      <alignment horizontal="right" vertical="top"/>
    </xf>
    <xf numFmtId="1" fontId="5" fillId="4" borderId="6" xfId="0" applyNumberFormat="1" applyFont="1" applyFill="1" applyBorder="1" applyAlignment="1">
      <alignment horizontal="right" vertical="top"/>
    </xf>
    <xf numFmtId="43" fontId="5" fillId="4" borderId="6" xfId="1" applyFont="1" applyFill="1" applyBorder="1" applyAlignment="1">
      <alignment horizontal="left" vertical="top"/>
    </xf>
    <xf numFmtId="43" fontId="5" fillId="4" borderId="6" xfId="1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left" vertical="top"/>
    </xf>
    <xf numFmtId="0" fontId="5" fillId="4" borderId="33" xfId="0" applyFont="1" applyFill="1" applyBorder="1" applyAlignment="1">
      <alignment vertical="top"/>
    </xf>
    <xf numFmtId="43" fontId="5" fillId="4" borderId="2" xfId="1" applyFont="1" applyFill="1" applyBorder="1" applyAlignment="1">
      <alignment horizontal="left" vertical="top"/>
    </xf>
    <xf numFmtId="1" fontId="5" fillId="4" borderId="2" xfId="0" applyNumberFormat="1" applyFont="1" applyFill="1" applyBorder="1" applyAlignment="1">
      <alignment horizontal="right" vertical="top"/>
    </xf>
    <xf numFmtId="43" fontId="5" fillId="4" borderId="2" xfId="1" applyFont="1" applyFill="1" applyBorder="1" applyAlignment="1">
      <alignment horizontal="center" vertical="top"/>
    </xf>
    <xf numFmtId="0" fontId="5" fillId="4" borderId="3" xfId="0" applyFont="1" applyFill="1" applyBorder="1" applyAlignment="1">
      <alignment vertical="top"/>
    </xf>
    <xf numFmtId="43" fontId="5" fillId="4" borderId="33" xfId="1" applyFont="1" applyFill="1" applyBorder="1" applyAlignment="1">
      <alignment vertical="top"/>
    </xf>
    <xf numFmtId="0" fontId="5" fillId="4" borderId="3" xfId="0" applyFont="1" applyFill="1" applyBorder="1" applyAlignment="1">
      <alignment horizontal="left" vertical="top" wrapText="1"/>
    </xf>
    <xf numFmtId="43" fontId="5" fillId="4" borderId="33" xfId="1" applyFont="1" applyFill="1" applyBorder="1" applyAlignment="1">
      <alignment horizontal="left" vertical="top"/>
    </xf>
    <xf numFmtId="43" fontId="5" fillId="4" borderId="2" xfId="1" applyFont="1" applyFill="1" applyBorder="1" applyAlignment="1">
      <alignment horizontal="right" vertical="top"/>
    </xf>
    <xf numFmtId="43" fontId="5" fillId="4" borderId="3" xfId="1" applyFont="1" applyFill="1" applyBorder="1" applyAlignment="1">
      <alignment horizontal="left" vertical="top" wrapText="1"/>
    </xf>
    <xf numFmtId="43" fontId="5" fillId="4" borderId="3" xfId="1" applyFont="1" applyFill="1" applyBorder="1" applyAlignment="1">
      <alignment horizontal="right" vertical="top"/>
    </xf>
    <xf numFmtId="43" fontId="5" fillId="4" borderId="3" xfId="1" applyFont="1" applyFill="1" applyBorder="1" applyAlignment="1">
      <alignment horizontal="left" vertical="top"/>
    </xf>
    <xf numFmtId="43" fontId="5" fillId="4" borderId="3" xfId="1" applyFont="1" applyFill="1" applyBorder="1" applyAlignment="1">
      <alignment horizontal="center" vertical="top"/>
    </xf>
    <xf numFmtId="0" fontId="6" fillId="0" borderId="3" xfId="0" applyFont="1" applyBorder="1"/>
    <xf numFmtId="43" fontId="7" fillId="0" borderId="14" xfId="0" applyNumberFormat="1" applyFont="1" applyBorder="1"/>
    <xf numFmtId="43" fontId="7" fillId="0" borderId="15" xfId="0" applyNumberFormat="1" applyFont="1" applyBorder="1"/>
    <xf numFmtId="43" fontId="7" fillId="0" borderId="50" xfId="0" applyNumberFormat="1" applyFont="1" applyBorder="1"/>
    <xf numFmtId="0" fontId="3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vertical="top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top"/>
    </xf>
    <xf numFmtId="0" fontId="6" fillId="0" borderId="46" xfId="0" applyFont="1" applyBorder="1" applyAlignment="1">
      <alignment horizontal="left" vertical="top"/>
    </xf>
    <xf numFmtId="0" fontId="6" fillId="0" borderId="47" xfId="0" applyFont="1" applyBorder="1" applyAlignment="1">
      <alignment horizontal="left" vertical="top"/>
    </xf>
    <xf numFmtId="0" fontId="11" fillId="2" borderId="17" xfId="0" applyFont="1" applyFill="1" applyBorder="1" applyAlignment="1">
      <alignment horizontal="left" vertical="top"/>
    </xf>
    <xf numFmtId="0" fontId="7" fillId="4" borderId="18" xfId="0" applyFont="1" applyFill="1" applyBorder="1" applyAlignment="1">
      <alignment horizontal="center" vertical="top"/>
    </xf>
    <xf numFmtId="0" fontId="7" fillId="4" borderId="12" xfId="0" applyFont="1" applyFill="1" applyBorder="1" applyAlignment="1">
      <alignment horizontal="center" vertical="top"/>
    </xf>
    <xf numFmtId="0" fontId="6" fillId="4" borderId="19" xfId="0" applyFont="1" applyFill="1" applyBorder="1" applyAlignment="1">
      <alignment horizontal="left" vertical="top"/>
    </xf>
    <xf numFmtId="0" fontId="11" fillId="4" borderId="8" xfId="0" applyFont="1" applyFill="1" applyBorder="1" applyAlignment="1">
      <alignment horizontal="center" vertical="top"/>
    </xf>
    <xf numFmtId="1" fontId="5" fillId="4" borderId="20" xfId="0" applyNumberFormat="1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  <xf numFmtId="43" fontId="5" fillId="4" borderId="9" xfId="1" applyFont="1" applyFill="1" applyBorder="1" applyAlignment="1">
      <alignment horizontal="left" vertical="top"/>
    </xf>
    <xf numFmtId="43" fontId="5" fillId="4" borderId="6" xfId="1" applyFont="1" applyFill="1" applyBorder="1" applyAlignment="1">
      <alignment vertical="top"/>
    </xf>
    <xf numFmtId="1" fontId="5" fillId="4" borderId="21" xfId="0" applyNumberFormat="1" applyFont="1" applyFill="1" applyBorder="1" applyAlignment="1">
      <alignment horizontal="left" vertical="top"/>
    </xf>
    <xf numFmtId="43" fontId="5" fillId="4" borderId="7" xfId="1" applyFont="1" applyFill="1" applyBorder="1" applyAlignment="1">
      <alignment horizontal="right" vertical="top"/>
    </xf>
    <xf numFmtId="0" fontId="6" fillId="4" borderId="4" xfId="0" applyFont="1" applyFill="1" applyBorder="1" applyAlignment="1">
      <alignment wrapText="1"/>
    </xf>
    <xf numFmtId="43" fontId="12" fillId="4" borderId="3" xfId="1" applyFont="1" applyFill="1" applyBorder="1" applyAlignment="1">
      <alignment wrapText="1"/>
    </xf>
    <xf numFmtId="0" fontId="13" fillId="4" borderId="3" xfId="0" applyFont="1" applyFill="1" applyBorder="1" applyAlignment="1">
      <alignment wrapText="1"/>
    </xf>
    <xf numFmtId="0" fontId="5" fillId="4" borderId="2" xfId="0" applyFont="1" applyFill="1" applyBorder="1" applyAlignment="1">
      <alignment horizontal="left" vertical="top"/>
    </xf>
    <xf numFmtId="43" fontId="5" fillId="4" borderId="2" xfId="1" applyFont="1" applyFill="1" applyBorder="1" applyAlignment="1">
      <alignment vertical="top"/>
    </xf>
    <xf numFmtId="0" fontId="5" fillId="4" borderId="2" xfId="0" applyFont="1" applyFill="1" applyBorder="1" applyAlignment="1">
      <alignment horizontal="left" vertical="top" wrapText="1"/>
    </xf>
    <xf numFmtId="43" fontId="5" fillId="0" borderId="2" xfId="1" applyFont="1" applyFill="1" applyBorder="1" applyAlignment="1">
      <alignment horizontal="left" vertical="top"/>
    </xf>
    <xf numFmtId="0" fontId="12" fillId="4" borderId="2" xfId="0" applyFont="1" applyFill="1" applyBorder="1" applyAlignment="1">
      <alignment horizontal="left" vertical="top"/>
    </xf>
    <xf numFmtId="43" fontId="12" fillId="4" borderId="2" xfId="1" applyFont="1" applyFill="1" applyBorder="1" applyAlignment="1">
      <alignment horizontal="right" vertical="top"/>
    </xf>
    <xf numFmtId="43" fontId="12" fillId="4" borderId="2" xfId="1" applyFont="1" applyFill="1" applyBorder="1" applyAlignment="1">
      <alignment vertical="top"/>
    </xf>
    <xf numFmtId="1" fontId="5" fillId="4" borderId="22" xfId="0" applyNumberFormat="1" applyFont="1" applyFill="1" applyBorder="1" applyAlignment="1">
      <alignment horizontal="left" vertical="top"/>
    </xf>
    <xf numFmtId="0" fontId="5" fillId="4" borderId="5" xfId="0" applyFont="1" applyFill="1" applyBorder="1" applyAlignment="1">
      <alignment horizontal="left" vertical="top" wrapText="1"/>
    </xf>
    <xf numFmtId="1" fontId="5" fillId="4" borderId="23" xfId="0" applyNumberFormat="1" applyFont="1" applyFill="1" applyBorder="1" applyAlignment="1">
      <alignment horizontal="left" vertical="top"/>
    </xf>
    <xf numFmtId="0" fontId="5" fillId="4" borderId="11" xfId="0" applyFont="1" applyFill="1" applyBorder="1" applyAlignment="1">
      <alignment horizontal="left" vertical="top" wrapText="1"/>
    </xf>
    <xf numFmtId="43" fontId="5" fillId="4" borderId="10" xfId="1" applyFont="1" applyFill="1" applyBorder="1" applyAlignment="1">
      <alignment horizontal="left" vertical="top"/>
    </xf>
    <xf numFmtId="43" fontId="5" fillId="4" borderId="5" xfId="1" applyFont="1" applyFill="1" applyBorder="1" applyAlignment="1">
      <alignment horizontal="right" vertical="top"/>
    </xf>
    <xf numFmtId="43" fontId="5" fillId="4" borderId="5" xfId="1" applyFont="1" applyFill="1" applyBorder="1" applyAlignment="1">
      <alignment horizontal="left" vertical="top"/>
    </xf>
    <xf numFmtId="43" fontId="5" fillId="4" borderId="5" xfId="1" applyFont="1" applyFill="1" applyBorder="1" applyAlignment="1">
      <alignment vertical="top"/>
    </xf>
    <xf numFmtId="43" fontId="5" fillId="4" borderId="5" xfId="1" applyFont="1" applyFill="1" applyBorder="1" applyAlignment="1">
      <alignment horizontal="center" vertical="top"/>
    </xf>
    <xf numFmtId="1" fontId="5" fillId="4" borderId="24" xfId="0" applyNumberFormat="1" applyFont="1" applyFill="1" applyBorder="1" applyAlignment="1">
      <alignment horizontal="left" vertical="top"/>
    </xf>
    <xf numFmtId="43" fontId="5" fillId="4" borderId="3" xfId="1" applyFont="1" applyFill="1" applyBorder="1" applyAlignment="1">
      <alignment vertical="top"/>
    </xf>
    <xf numFmtId="1" fontId="5" fillId="4" borderId="19" xfId="0" applyNumberFormat="1" applyFont="1" applyFill="1" applyBorder="1" applyAlignment="1">
      <alignment horizontal="left" vertical="top"/>
    </xf>
    <xf numFmtId="0" fontId="11" fillId="5" borderId="40" xfId="0" applyFont="1" applyFill="1" applyBorder="1" applyAlignment="1">
      <alignment horizontal="right" vertical="top"/>
    </xf>
    <xf numFmtId="0" fontId="11" fillId="5" borderId="45" xfId="0" applyFont="1" applyFill="1" applyBorder="1" applyAlignment="1">
      <alignment horizontal="right" vertical="top"/>
    </xf>
    <xf numFmtId="43" fontId="11" fillId="5" borderId="27" xfId="1" applyFont="1" applyFill="1" applyBorder="1" applyAlignment="1">
      <alignment horizontal="left" vertical="top"/>
    </xf>
    <xf numFmtId="1" fontId="11" fillId="5" borderId="27" xfId="0" applyNumberFormat="1" applyFont="1" applyFill="1" applyBorder="1" applyAlignment="1">
      <alignment horizontal="right" vertical="top"/>
    </xf>
    <xf numFmtId="43" fontId="11" fillId="5" borderId="27" xfId="1" applyFont="1" applyFill="1" applyBorder="1" applyAlignment="1">
      <alignment vertical="top"/>
    </xf>
    <xf numFmtId="43" fontId="11" fillId="5" borderId="27" xfId="1" applyFont="1" applyFill="1" applyBorder="1" applyAlignment="1">
      <alignment horizontal="center" vertical="top"/>
    </xf>
    <xf numFmtId="0" fontId="11" fillId="3" borderId="28" xfId="0" applyFont="1" applyFill="1" applyBorder="1" applyAlignment="1">
      <alignment horizontal="center" vertical="top"/>
    </xf>
    <xf numFmtId="0" fontId="11" fillId="3" borderId="29" xfId="0" applyFont="1" applyFill="1" applyBorder="1" applyAlignment="1">
      <alignment horizontal="center" vertical="top"/>
    </xf>
    <xf numFmtId="0" fontId="11" fillId="3" borderId="30" xfId="0" applyFont="1" applyFill="1" applyBorder="1" applyAlignment="1">
      <alignment horizontal="center" vertical="top"/>
    </xf>
    <xf numFmtId="0" fontId="6" fillId="3" borderId="25" xfId="0" applyFont="1" applyFill="1" applyBorder="1" applyAlignment="1">
      <alignment horizontal="left" vertical="top"/>
    </xf>
    <xf numFmtId="0" fontId="11" fillId="3" borderId="38" xfId="0" applyFont="1" applyFill="1" applyBorder="1" applyAlignment="1">
      <alignment horizontal="center" vertical="top"/>
    </xf>
    <xf numFmtId="0" fontId="11" fillId="3" borderId="39" xfId="0" applyFont="1" applyFill="1" applyBorder="1" applyAlignment="1">
      <alignment horizontal="center" vertical="top"/>
    </xf>
    <xf numFmtId="1" fontId="5" fillId="4" borderId="52" xfId="0" applyNumberFormat="1" applyFont="1" applyFill="1" applyBorder="1" applyAlignment="1">
      <alignment horizontal="left" vertical="top"/>
    </xf>
    <xf numFmtId="0" fontId="5" fillId="4" borderId="53" xfId="0" applyFont="1" applyFill="1" applyBorder="1" applyAlignment="1">
      <alignment horizontal="left" vertical="top" wrapText="1"/>
    </xf>
    <xf numFmtId="43" fontId="5" fillId="4" borderId="54" xfId="1" applyFont="1" applyFill="1" applyBorder="1" applyAlignment="1">
      <alignment horizontal="left" vertical="top"/>
    </xf>
    <xf numFmtId="43" fontId="5" fillId="4" borderId="55" xfId="1" applyFont="1" applyFill="1" applyBorder="1" applyAlignment="1">
      <alignment horizontal="right" vertical="top"/>
    </xf>
    <xf numFmtId="1" fontId="5" fillId="4" borderId="55" xfId="0" applyNumberFormat="1" applyFont="1" applyFill="1" applyBorder="1" applyAlignment="1">
      <alignment horizontal="right" vertical="top"/>
    </xf>
    <xf numFmtId="43" fontId="5" fillId="4" borderId="55" xfId="1" applyFont="1" applyFill="1" applyBorder="1" applyAlignment="1">
      <alignment horizontal="left" vertical="top"/>
    </xf>
    <xf numFmtId="43" fontId="5" fillId="4" borderId="55" xfId="1" applyFont="1" applyFill="1" applyBorder="1" applyAlignment="1">
      <alignment horizontal="center" vertical="top"/>
    </xf>
    <xf numFmtId="43" fontId="5" fillId="4" borderId="56" xfId="1" applyFont="1" applyFill="1" applyBorder="1" applyAlignment="1">
      <alignment horizontal="left" vertical="top"/>
    </xf>
    <xf numFmtId="1" fontId="5" fillId="4" borderId="32" xfId="0" applyNumberFormat="1" applyFont="1" applyFill="1" applyBorder="1" applyAlignment="1">
      <alignment horizontal="left" vertical="top"/>
    </xf>
    <xf numFmtId="43" fontId="5" fillId="4" borderId="31" xfId="1" applyFont="1" applyFill="1" applyBorder="1" applyAlignment="1">
      <alignment horizontal="left" vertical="top"/>
    </xf>
    <xf numFmtId="0" fontId="6" fillId="4" borderId="34" xfId="0" applyFont="1" applyFill="1" applyBorder="1" applyAlignment="1">
      <alignment horizontal="left" vertical="top"/>
    </xf>
    <xf numFmtId="0" fontId="6" fillId="4" borderId="41" xfId="0" applyFont="1" applyFill="1" applyBorder="1" applyAlignment="1">
      <alignment wrapText="1"/>
    </xf>
    <xf numFmtId="43" fontId="5" fillId="4" borderId="41" xfId="1" applyFont="1" applyFill="1" applyBorder="1" applyAlignment="1">
      <alignment horizontal="left" vertical="top" wrapText="1"/>
    </xf>
    <xf numFmtId="43" fontId="5" fillId="4" borderId="41" xfId="1" applyFont="1" applyFill="1" applyBorder="1" applyAlignment="1">
      <alignment horizontal="right" vertical="top"/>
    </xf>
    <xf numFmtId="1" fontId="5" fillId="4" borderId="41" xfId="0" applyNumberFormat="1" applyFont="1" applyFill="1" applyBorder="1" applyAlignment="1">
      <alignment horizontal="right" vertical="top"/>
    </xf>
    <xf numFmtId="43" fontId="5" fillId="4" borderId="41" xfId="1" applyFont="1" applyFill="1" applyBorder="1" applyAlignment="1">
      <alignment horizontal="left" vertical="top"/>
    </xf>
    <xf numFmtId="43" fontId="5" fillId="4" borderId="41" xfId="1" applyFont="1" applyFill="1" applyBorder="1" applyAlignment="1">
      <alignment horizontal="center" vertical="top"/>
    </xf>
    <xf numFmtId="43" fontId="5" fillId="4" borderId="35" xfId="1" applyFont="1" applyFill="1" applyBorder="1" applyAlignment="1">
      <alignment horizontal="left" vertical="top"/>
    </xf>
    <xf numFmtId="0" fontId="14" fillId="5" borderId="25" xfId="0" applyFont="1" applyFill="1" applyBorder="1" applyAlignment="1">
      <alignment horizontal="right" vertical="top"/>
    </xf>
    <xf numFmtId="0" fontId="14" fillId="5" borderId="26" xfId="0" applyFont="1" applyFill="1" applyBorder="1" applyAlignment="1">
      <alignment horizontal="right" vertical="top"/>
    </xf>
    <xf numFmtId="43" fontId="14" fillId="5" borderId="27" xfId="1" applyFont="1" applyFill="1" applyBorder="1" applyAlignment="1">
      <alignment horizontal="left" vertical="top"/>
    </xf>
    <xf numFmtId="1" fontId="14" fillId="5" borderId="27" xfId="0" applyNumberFormat="1" applyFont="1" applyFill="1" applyBorder="1" applyAlignment="1">
      <alignment horizontal="right" vertical="top"/>
    </xf>
    <xf numFmtId="43" fontId="14" fillId="5" borderId="27" xfId="1" applyFont="1" applyFill="1" applyBorder="1" applyAlignment="1">
      <alignment vertical="top"/>
    </xf>
    <xf numFmtId="43" fontId="14" fillId="5" borderId="27" xfId="1" applyFont="1" applyFill="1" applyBorder="1" applyAlignment="1">
      <alignment horizontal="center" vertical="top"/>
    </xf>
    <xf numFmtId="0" fontId="11" fillId="4" borderId="28" xfId="0" applyFont="1" applyFill="1" applyBorder="1" applyAlignment="1">
      <alignment horizontal="center" vertical="top" wrapText="1"/>
    </xf>
    <xf numFmtId="0" fontId="11" fillId="4" borderId="29" xfId="0" applyFont="1" applyFill="1" applyBorder="1" applyAlignment="1">
      <alignment horizontal="center" vertical="top" wrapText="1"/>
    </xf>
    <xf numFmtId="0" fontId="11" fillId="4" borderId="30" xfId="0" applyFont="1" applyFill="1" applyBorder="1" applyAlignment="1">
      <alignment horizontal="center" vertical="top" wrapText="1"/>
    </xf>
    <xf numFmtId="0" fontId="11" fillId="4" borderId="25" xfId="0" applyFont="1" applyFill="1" applyBorder="1" applyAlignment="1">
      <alignment horizontal="center" vertical="top" wrapText="1"/>
    </xf>
    <xf numFmtId="0" fontId="11" fillId="4" borderId="38" xfId="0" applyFont="1" applyFill="1" applyBorder="1" applyAlignment="1">
      <alignment horizontal="center" vertical="top" wrapText="1"/>
    </xf>
    <xf numFmtId="0" fontId="11" fillId="4" borderId="39" xfId="0" applyFont="1" applyFill="1" applyBorder="1" applyAlignment="1">
      <alignment horizontal="center" vertical="top" wrapText="1"/>
    </xf>
    <xf numFmtId="0" fontId="5" fillId="4" borderId="48" xfId="0" applyFont="1" applyFill="1" applyBorder="1" applyAlignment="1">
      <alignment horizontal="center" vertical="top" wrapText="1"/>
    </xf>
    <xf numFmtId="43" fontId="5" fillId="4" borderId="36" xfId="1" applyFont="1" applyFill="1" applyBorder="1" applyAlignment="1">
      <alignment horizontal="left" vertical="top" wrapText="1"/>
    </xf>
    <xf numFmtId="0" fontId="11" fillId="4" borderId="36" xfId="0" applyFont="1" applyFill="1" applyBorder="1" applyAlignment="1">
      <alignment horizontal="center" vertical="top" wrapText="1"/>
    </xf>
    <xf numFmtId="43" fontId="5" fillId="4" borderId="36" xfId="1" applyFont="1" applyFill="1" applyBorder="1" applyAlignment="1">
      <alignment horizontal="center" vertical="top" wrapText="1"/>
    </xf>
    <xf numFmtId="43" fontId="5" fillId="4" borderId="36" xfId="0" applyNumberFormat="1" applyFont="1" applyFill="1" applyBorder="1" applyAlignment="1">
      <alignment horizontal="center" vertical="top" wrapText="1"/>
    </xf>
    <xf numFmtId="0" fontId="5" fillId="4" borderId="24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wrapText="1"/>
    </xf>
    <xf numFmtId="0" fontId="11" fillId="4" borderId="3" xfId="0" applyFont="1" applyFill="1" applyBorder="1" applyAlignment="1">
      <alignment horizontal="center" vertical="top" wrapText="1"/>
    </xf>
    <xf numFmtId="43" fontId="5" fillId="4" borderId="3" xfId="1" applyFont="1" applyFill="1" applyBorder="1" applyAlignment="1">
      <alignment horizontal="center" vertical="top" wrapText="1"/>
    </xf>
    <xf numFmtId="43" fontId="5" fillId="4" borderId="3" xfId="0" applyNumberFormat="1" applyFont="1" applyFill="1" applyBorder="1" applyAlignment="1">
      <alignment horizontal="center" vertical="top" wrapText="1"/>
    </xf>
    <xf numFmtId="0" fontId="11" fillId="5" borderId="49" xfId="0" applyFont="1" applyFill="1" applyBorder="1" applyAlignment="1">
      <alignment horizontal="right" vertical="top"/>
    </xf>
    <xf numFmtId="43" fontId="11" fillId="5" borderId="16" xfId="1" applyFont="1" applyFill="1" applyBorder="1" applyAlignment="1">
      <alignment horizontal="left" vertical="top"/>
    </xf>
    <xf numFmtId="43" fontId="11" fillId="5" borderId="26" xfId="1" applyFont="1" applyFill="1" applyBorder="1" applyAlignment="1">
      <alignment horizontal="left" vertical="top"/>
    </xf>
    <xf numFmtId="43" fontId="11" fillId="5" borderId="27" xfId="1" applyFont="1" applyFill="1" applyBorder="1" applyAlignment="1">
      <alignment horizontal="right" vertical="top"/>
    </xf>
    <xf numFmtId="0" fontId="11" fillId="4" borderId="28" xfId="0" applyFont="1" applyFill="1" applyBorder="1" applyAlignment="1">
      <alignment horizontal="center" vertical="top"/>
    </xf>
    <xf numFmtId="0" fontId="11" fillId="4" borderId="29" xfId="0" applyFont="1" applyFill="1" applyBorder="1" applyAlignment="1">
      <alignment horizontal="center" vertical="top"/>
    </xf>
    <xf numFmtId="0" fontId="11" fillId="4" borderId="30" xfId="0" applyFont="1" applyFill="1" applyBorder="1" applyAlignment="1">
      <alignment horizontal="center" vertical="top"/>
    </xf>
    <xf numFmtId="0" fontId="11" fillId="4" borderId="25" xfId="0" applyFont="1" applyFill="1" applyBorder="1" applyAlignment="1">
      <alignment horizontal="center" vertical="top"/>
    </xf>
    <xf numFmtId="0" fontId="11" fillId="4" borderId="38" xfId="0" applyFont="1" applyFill="1" applyBorder="1" applyAlignment="1">
      <alignment horizontal="center" vertical="top"/>
    </xf>
    <xf numFmtId="0" fontId="11" fillId="4" borderId="39" xfId="0" applyFont="1" applyFill="1" applyBorder="1" applyAlignment="1">
      <alignment horizontal="center" vertical="top"/>
    </xf>
    <xf numFmtId="0" fontId="6" fillId="4" borderId="20" xfId="0" applyFont="1" applyFill="1" applyBorder="1" applyAlignment="1">
      <alignment horizontal="left" vertical="top"/>
    </xf>
    <xf numFmtId="0" fontId="12" fillId="0" borderId="36" xfId="0" applyFont="1" applyBorder="1" applyAlignment="1">
      <alignment wrapText="1"/>
    </xf>
    <xf numFmtId="43" fontId="5" fillId="4" borderId="37" xfId="1" applyFont="1" applyFill="1" applyBorder="1" applyAlignment="1">
      <alignment horizontal="right" vertical="top"/>
    </xf>
    <xf numFmtId="164" fontId="12" fillId="0" borderId="36" xfId="1" applyNumberFormat="1" applyFont="1" applyFill="1" applyBorder="1"/>
    <xf numFmtId="164" fontId="12" fillId="0" borderId="36" xfId="1" applyNumberFormat="1" applyFont="1" applyBorder="1"/>
    <xf numFmtId="43" fontId="5" fillId="4" borderId="1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wrapText="1"/>
    </xf>
    <xf numFmtId="164" fontId="12" fillId="0" borderId="3" xfId="1" applyNumberFormat="1" applyFont="1" applyFill="1" applyBorder="1"/>
    <xf numFmtId="164" fontId="12" fillId="0" borderId="3" xfId="1" applyNumberFormat="1" applyFont="1" applyBorder="1"/>
    <xf numFmtId="1" fontId="5" fillId="0" borderId="21" xfId="0" applyNumberFormat="1" applyFont="1" applyBorder="1" applyAlignment="1">
      <alignment horizontal="left" vertical="top"/>
    </xf>
    <xf numFmtId="43" fontId="5" fillId="4" borderId="4" xfId="1" applyFont="1" applyFill="1" applyBorder="1" applyAlignment="1">
      <alignment horizontal="right" vertical="top"/>
    </xf>
    <xf numFmtId="164" fontId="12" fillId="0" borderId="3" xfId="1" applyNumberFormat="1" applyFont="1" applyFill="1" applyBorder="1" applyAlignment="1">
      <alignment horizontal="center"/>
    </xf>
    <xf numFmtId="43" fontId="5" fillId="0" borderId="2" xfId="1" applyFont="1" applyBorder="1" applyAlignment="1">
      <alignment horizontal="right" vertical="top"/>
    </xf>
    <xf numFmtId="43" fontId="5" fillId="0" borderId="4" xfId="1" applyFont="1" applyBorder="1" applyAlignment="1">
      <alignment horizontal="right" vertical="top"/>
    </xf>
    <xf numFmtId="164" fontId="12" fillId="0" borderId="3" xfId="1" applyNumberFormat="1" applyFont="1" applyBorder="1" applyAlignment="1">
      <alignment horizontal="center"/>
    </xf>
    <xf numFmtId="0" fontId="11" fillId="5" borderId="25" xfId="0" applyFont="1" applyFill="1" applyBorder="1" applyAlignment="1">
      <alignment horizontal="right" vertical="top"/>
    </xf>
    <xf numFmtId="0" fontId="11" fillId="5" borderId="26" xfId="0" applyFont="1" applyFill="1" applyBorder="1" applyAlignment="1">
      <alignment horizontal="right" vertical="top"/>
    </xf>
    <xf numFmtId="43" fontId="11" fillId="5" borderId="42" xfId="1" applyFont="1" applyFill="1" applyBorder="1" applyAlignment="1">
      <alignment horizontal="left" vertical="top"/>
    </xf>
    <xf numFmtId="43" fontId="5" fillId="4" borderId="36" xfId="0" applyNumberFormat="1" applyFont="1" applyFill="1" applyBorder="1" applyAlignment="1">
      <alignment horizontal="center" vertical="center"/>
    </xf>
    <xf numFmtId="43" fontId="5" fillId="4" borderId="3" xfId="0" applyNumberFormat="1" applyFont="1" applyFill="1" applyBorder="1" applyAlignment="1">
      <alignment horizontal="center" vertical="center"/>
    </xf>
    <xf numFmtId="1" fontId="11" fillId="5" borderId="51" xfId="0" applyNumberFormat="1" applyFont="1" applyFill="1" applyBorder="1" applyAlignment="1">
      <alignment horizontal="left" vertical="top"/>
    </xf>
    <xf numFmtId="0" fontId="15" fillId="5" borderId="0" xfId="0" applyFont="1" applyFill="1" applyBorder="1" applyAlignment="1">
      <alignment horizontal="right" wrapText="1"/>
    </xf>
    <xf numFmtId="0" fontId="15" fillId="5" borderId="0" xfId="0" applyFont="1" applyFill="1" applyBorder="1" applyAlignment="1">
      <alignment wrapText="1"/>
    </xf>
    <xf numFmtId="43" fontId="11" fillId="5" borderId="0" xfId="1" applyFont="1" applyFill="1" applyBorder="1" applyAlignment="1">
      <alignment horizontal="right" vertical="top"/>
    </xf>
    <xf numFmtId="164" fontId="15" fillId="5" borderId="11" xfId="1" applyNumberFormat="1" applyFont="1" applyFill="1" applyBorder="1"/>
    <xf numFmtId="1" fontId="5" fillId="4" borderId="43" xfId="0" applyNumberFormat="1" applyFont="1" applyFill="1" applyBorder="1" applyAlignment="1">
      <alignment horizontal="left" vertical="top"/>
    </xf>
    <xf numFmtId="0" fontId="5" fillId="4" borderId="36" xfId="0" applyFont="1" applyFill="1" applyBorder="1" applyAlignment="1">
      <alignment horizontal="left" vertical="top"/>
    </xf>
    <xf numFmtId="43" fontId="5" fillId="4" borderId="36" xfId="1" applyFont="1" applyFill="1" applyBorder="1" applyAlignment="1">
      <alignment horizontal="right" vertical="top"/>
    </xf>
    <xf numFmtId="43" fontId="5" fillId="4" borderId="36" xfId="1" applyFont="1" applyFill="1" applyBorder="1" applyAlignment="1">
      <alignment horizontal="center" vertical="top"/>
    </xf>
    <xf numFmtId="43" fontId="5" fillId="4" borderId="36" xfId="1" applyFont="1" applyFill="1" applyBorder="1" applyAlignment="1">
      <alignment vertical="top"/>
    </xf>
    <xf numFmtId="43" fontId="5" fillId="4" borderId="36" xfId="1" applyFont="1" applyFill="1" applyBorder="1" applyAlignment="1">
      <alignment horizontal="left" vertical="top"/>
    </xf>
    <xf numFmtId="43" fontId="5" fillId="4" borderId="36" xfId="0" applyNumberFormat="1" applyFont="1" applyFill="1" applyBorder="1" applyAlignment="1">
      <alignment horizontal="left" vertical="top"/>
    </xf>
    <xf numFmtId="0" fontId="6" fillId="4" borderId="44" xfId="0" applyFont="1" applyFill="1" applyBorder="1" applyAlignment="1">
      <alignment horizontal="left" vertical="top"/>
    </xf>
    <xf numFmtId="0" fontId="11" fillId="4" borderId="3" xfId="0" applyFont="1" applyFill="1" applyBorder="1" applyAlignment="1">
      <alignment horizontal="left" vertical="top"/>
    </xf>
    <xf numFmtId="43" fontId="5" fillId="4" borderId="3" xfId="0" applyNumberFormat="1" applyFont="1" applyFill="1" applyBorder="1" applyAlignment="1">
      <alignment horizontal="left" vertical="top"/>
    </xf>
    <xf numFmtId="0" fontId="6" fillId="0" borderId="48" xfId="0" applyFont="1" applyBorder="1" applyAlignment="1">
      <alignment vertical="center"/>
    </xf>
    <xf numFmtId="0" fontId="5" fillId="4" borderId="57" xfId="0" applyFont="1" applyFill="1" applyBorder="1" applyAlignment="1">
      <alignment horizontal="left" vertical="top" wrapText="1"/>
    </xf>
    <xf numFmtId="43" fontId="5" fillId="4" borderId="58" xfId="1" applyFont="1" applyFill="1" applyBorder="1" applyAlignment="1">
      <alignment horizontal="right" vertical="top"/>
    </xf>
    <xf numFmtId="43" fontId="5" fillId="4" borderId="58" xfId="1" applyFont="1" applyFill="1" applyBorder="1" applyAlignment="1">
      <alignment horizontal="left" vertical="top"/>
    </xf>
    <xf numFmtId="43" fontId="5" fillId="4" borderId="58" xfId="1" applyFont="1" applyFill="1" applyBorder="1" applyAlignment="1">
      <alignment vertical="top"/>
    </xf>
    <xf numFmtId="43" fontId="5" fillId="4" borderId="58" xfId="1" applyFont="1" applyFill="1" applyBorder="1" applyAlignment="1">
      <alignment horizontal="center" vertical="top"/>
    </xf>
    <xf numFmtId="0" fontId="11" fillId="4" borderId="36" xfId="0" applyFont="1" applyFill="1" applyBorder="1" applyAlignment="1">
      <alignment horizontal="center" vertical="top"/>
    </xf>
    <xf numFmtId="43" fontId="5" fillId="4" borderId="36" xfId="0" applyNumberFormat="1" applyFont="1" applyFill="1" applyBorder="1" applyAlignment="1">
      <alignment horizontal="center" vertical="top"/>
    </xf>
    <xf numFmtId="0" fontId="6" fillId="0" borderId="24" xfId="0" applyFont="1" applyBorder="1" applyAlignment="1">
      <alignment vertical="center"/>
    </xf>
    <xf numFmtId="43" fontId="5" fillId="4" borderId="9" xfId="1" applyFont="1" applyFill="1" applyBorder="1" applyAlignment="1">
      <alignment horizontal="right" vertical="top"/>
    </xf>
    <xf numFmtId="43" fontId="5" fillId="4" borderId="9" xfId="1" applyFont="1" applyFill="1" applyBorder="1" applyAlignment="1">
      <alignment vertical="top"/>
    </xf>
    <xf numFmtId="43" fontId="5" fillId="4" borderId="9" xfId="1" applyFont="1" applyFill="1" applyBorder="1" applyAlignment="1">
      <alignment horizontal="center" vertical="top"/>
    </xf>
    <xf numFmtId="0" fontId="6" fillId="5" borderId="34" xfId="0" applyFont="1" applyFill="1" applyBorder="1" applyAlignment="1">
      <alignment horizontal="left" vertical="top"/>
    </xf>
    <xf numFmtId="0" fontId="6" fillId="0" borderId="0" xfId="0" applyFont="1"/>
    <xf numFmtId="0" fontId="7" fillId="0" borderId="13" xfId="0" applyFont="1" applyBorder="1"/>
    <xf numFmtId="0" fontId="11" fillId="2" borderId="17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107155</xdr:colOff>
      <xdr:row>0</xdr:row>
      <xdr:rowOff>57149</xdr:rowOff>
    </xdr:from>
    <xdr:to>
      <xdr:col>1</xdr:col>
      <xdr:colOff>857250</xdr:colOff>
      <xdr:row>3</xdr:row>
      <xdr:rowOff>137184</xdr:rowOff>
    </xdr:to>
    <xdr:pic>
      <xdr:nvPicPr>
        <xdr:cNvPr id="2" name="Picture 1" descr="stema_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0061" y="57149"/>
          <a:ext cx="750095" cy="699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831056</xdr:colOff>
          <xdr:row>0</xdr:row>
          <xdr:rowOff>0</xdr:rowOff>
        </xdr:from>
        <xdr:to>
          <xdr:col>8</xdr:col>
          <xdr:colOff>285749</xdr:colOff>
          <xdr:row>3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7"/>
  <sheetViews>
    <sheetView tabSelected="1" topLeftCell="A70" zoomScale="80" zoomScaleNormal="80" workbookViewId="0">
      <selection activeCell="Q89" sqref="Q89"/>
    </sheetView>
  </sheetViews>
  <sheetFormatPr defaultRowHeight="15" x14ac:dyDescent="0.25"/>
  <cols>
    <col min="1" max="1" width="5.85546875" customWidth="1"/>
    <col min="2" max="2" width="93.5703125" customWidth="1"/>
    <col min="3" max="3" width="16.140625" hidden="1" customWidth="1"/>
    <col min="4" max="4" width="17" hidden="1" customWidth="1"/>
    <col min="5" max="5" width="14" hidden="1" customWidth="1"/>
    <col min="6" max="6" width="21" customWidth="1"/>
    <col min="7" max="7" width="20.5703125" customWidth="1"/>
    <col min="8" max="8" width="22.85546875" customWidth="1"/>
    <col min="9" max="9" width="19.42578125" customWidth="1"/>
    <col min="10" max="10" width="13.5703125" bestFit="1" customWidth="1"/>
  </cols>
  <sheetData>
    <row r="1" spans="1:10" ht="15" customHeight="1" x14ac:dyDescent="0.25">
      <c r="A1" s="29"/>
      <c r="B1" s="30" t="s">
        <v>7</v>
      </c>
      <c r="C1" s="30"/>
      <c r="D1" s="30"/>
      <c r="E1" s="30"/>
      <c r="F1" s="30"/>
      <c r="G1" s="30"/>
      <c r="H1" s="30"/>
      <c r="I1" s="31"/>
    </row>
    <row r="2" spans="1:10" ht="15" customHeight="1" x14ac:dyDescent="0.25">
      <c r="A2" s="32"/>
      <c r="B2" s="33" t="s">
        <v>40</v>
      </c>
      <c r="C2" s="33"/>
      <c r="D2" s="33"/>
      <c r="E2" s="33"/>
      <c r="F2" s="33"/>
      <c r="G2" s="33"/>
      <c r="H2" s="33"/>
      <c r="I2" s="34"/>
    </row>
    <row r="3" spans="1:10" ht="18.75" x14ac:dyDescent="0.25">
      <c r="A3" s="32"/>
      <c r="B3" s="35"/>
      <c r="C3" s="35"/>
      <c r="D3" s="35"/>
      <c r="E3" s="35"/>
      <c r="F3" s="35"/>
      <c r="G3" s="35"/>
      <c r="H3" s="35"/>
      <c r="I3" s="36"/>
    </row>
    <row r="4" spans="1:10" ht="18.75" x14ac:dyDescent="0.25">
      <c r="A4" s="32"/>
      <c r="B4" s="32"/>
      <c r="C4" s="32"/>
      <c r="D4" s="32"/>
      <c r="E4" s="32"/>
      <c r="F4" s="32"/>
      <c r="G4" s="32"/>
      <c r="H4" s="32"/>
      <c r="I4" s="36"/>
    </row>
    <row r="5" spans="1:10" ht="19.5" thickBot="1" x14ac:dyDescent="0.3">
      <c r="A5" s="32"/>
      <c r="B5" s="32"/>
      <c r="C5" s="32"/>
      <c r="D5" s="32"/>
      <c r="E5" s="32"/>
      <c r="F5" s="32"/>
      <c r="G5" s="32"/>
      <c r="H5" s="32"/>
      <c r="I5" s="36"/>
    </row>
    <row r="6" spans="1:10" s="2" customFormat="1" ht="37.5" x14ac:dyDescent="0.25">
      <c r="A6" s="37"/>
      <c r="B6" s="38"/>
      <c r="C6" s="39" t="s">
        <v>0</v>
      </c>
      <c r="D6" s="39" t="s">
        <v>1</v>
      </c>
      <c r="E6" s="39" t="s">
        <v>2</v>
      </c>
      <c r="F6" s="184" t="s">
        <v>93</v>
      </c>
      <c r="G6" s="185" t="s">
        <v>38</v>
      </c>
      <c r="H6" s="185" t="s">
        <v>39</v>
      </c>
      <c r="I6" s="39" t="s">
        <v>3</v>
      </c>
    </row>
    <row r="7" spans="1:10" ht="18.75" x14ac:dyDescent="0.25">
      <c r="A7" s="40" t="s">
        <v>36</v>
      </c>
      <c r="B7" s="41"/>
      <c r="C7" s="41"/>
      <c r="D7" s="41"/>
      <c r="E7" s="41"/>
      <c r="F7" s="41"/>
      <c r="G7" s="41"/>
      <c r="H7" s="41"/>
      <c r="I7" s="41"/>
    </row>
    <row r="8" spans="1:10" ht="18.75" x14ac:dyDescent="0.25">
      <c r="A8" s="42"/>
      <c r="B8" s="43" t="s">
        <v>35</v>
      </c>
      <c r="C8" s="43"/>
      <c r="D8" s="43"/>
      <c r="E8" s="43"/>
      <c r="F8" s="43"/>
      <c r="G8" s="43"/>
      <c r="H8" s="43"/>
      <c r="I8" s="43"/>
    </row>
    <row r="9" spans="1:10" ht="18.75" x14ac:dyDescent="0.25">
      <c r="A9" s="44">
        <v>451</v>
      </c>
      <c r="B9" s="45" t="s">
        <v>43</v>
      </c>
      <c r="C9" s="46">
        <v>150000</v>
      </c>
      <c r="D9" s="5">
        <v>0</v>
      </c>
      <c r="E9" s="5"/>
      <c r="F9" s="7">
        <f>SUM(C9)</f>
        <v>150000</v>
      </c>
      <c r="G9" s="47">
        <v>200000</v>
      </c>
      <c r="H9" s="7">
        <v>400000</v>
      </c>
      <c r="I9" s="7">
        <f>SUM(F9+G9+H9)</f>
        <v>750000</v>
      </c>
    </row>
    <row r="10" spans="1:10" ht="18.75" x14ac:dyDescent="0.25">
      <c r="A10" s="48">
        <v>451</v>
      </c>
      <c r="B10" s="45" t="s">
        <v>8</v>
      </c>
      <c r="C10" s="46">
        <v>2000</v>
      </c>
      <c r="D10" s="49">
        <v>0</v>
      </c>
      <c r="E10" s="49"/>
      <c r="F10" s="7">
        <f>C10+D10</f>
        <v>2000</v>
      </c>
      <c r="G10" s="47">
        <v>60000</v>
      </c>
      <c r="H10" s="7">
        <v>300000</v>
      </c>
      <c r="I10" s="7">
        <f>SUM(F10+G10+H10)</f>
        <v>362000</v>
      </c>
    </row>
    <row r="11" spans="1:10" ht="37.5" x14ac:dyDescent="0.3">
      <c r="A11" s="48">
        <v>451</v>
      </c>
      <c r="B11" s="50" t="s">
        <v>30</v>
      </c>
      <c r="C11" s="46">
        <v>50000</v>
      </c>
      <c r="D11" s="51">
        <v>0</v>
      </c>
      <c r="E11" s="52"/>
      <c r="F11" s="4">
        <v>50000</v>
      </c>
      <c r="G11" s="47">
        <v>142121</v>
      </c>
      <c r="H11" s="7">
        <v>270000</v>
      </c>
      <c r="I11" s="7">
        <f>SUM(F11+G11+H11)</f>
        <v>462121</v>
      </c>
    </row>
    <row r="12" spans="1:10" ht="18.75" x14ac:dyDescent="0.25">
      <c r="A12" s="48">
        <v>451</v>
      </c>
      <c r="B12" s="53" t="s">
        <v>11</v>
      </c>
      <c r="C12" s="46">
        <v>150000</v>
      </c>
      <c r="D12" s="7">
        <v>0</v>
      </c>
      <c r="E12" s="5">
        <v>0</v>
      </c>
      <c r="F12" s="11">
        <v>150000</v>
      </c>
      <c r="G12" s="54">
        <v>450000</v>
      </c>
      <c r="H12" s="11">
        <v>200000</v>
      </c>
      <c r="I12" s="11">
        <f>F12+G12+H12</f>
        <v>800000</v>
      </c>
    </row>
    <row r="13" spans="1:10" ht="37.5" x14ac:dyDescent="0.25">
      <c r="A13" s="48">
        <v>451</v>
      </c>
      <c r="B13" s="55" t="s">
        <v>18</v>
      </c>
      <c r="C13" s="46">
        <v>200000</v>
      </c>
      <c r="D13" s="11"/>
      <c r="E13" s="18"/>
      <c r="F13" s="11">
        <v>200000</v>
      </c>
      <c r="G13" s="54">
        <v>20000</v>
      </c>
      <c r="H13" s="11">
        <v>500000</v>
      </c>
      <c r="I13" s="11">
        <f>F13+G13+H13</f>
        <v>720000</v>
      </c>
    </row>
    <row r="14" spans="1:10" ht="18.75" x14ac:dyDescent="0.25">
      <c r="A14" s="48">
        <v>451</v>
      </c>
      <c r="B14" s="53" t="s">
        <v>31</v>
      </c>
      <c r="C14" s="46">
        <v>200000</v>
      </c>
      <c r="D14" s="11">
        <v>0</v>
      </c>
      <c r="E14" s="18"/>
      <c r="F14" s="11">
        <v>200000</v>
      </c>
      <c r="G14" s="54">
        <v>500000</v>
      </c>
      <c r="H14" s="11">
        <v>350000</v>
      </c>
      <c r="I14" s="11">
        <f>H14+G14+F14</f>
        <v>1050000</v>
      </c>
      <c r="J14" s="1"/>
    </row>
    <row r="15" spans="1:10" ht="18.75" x14ac:dyDescent="0.25">
      <c r="A15" s="48">
        <v>451</v>
      </c>
      <c r="B15" s="53" t="s">
        <v>19</v>
      </c>
      <c r="C15" s="46">
        <v>221706</v>
      </c>
      <c r="D15" s="11">
        <v>800000</v>
      </c>
      <c r="E15" s="18"/>
      <c r="F15" s="11">
        <v>1021700</v>
      </c>
      <c r="G15" s="54">
        <v>0</v>
      </c>
      <c r="H15" s="11">
        <v>0</v>
      </c>
      <c r="I15" s="11">
        <f>F15+G15+H15</f>
        <v>1021700</v>
      </c>
    </row>
    <row r="16" spans="1:10" ht="18.75" x14ac:dyDescent="0.25">
      <c r="A16" s="48">
        <v>451</v>
      </c>
      <c r="B16" s="53" t="s">
        <v>10</v>
      </c>
      <c r="C16" s="46">
        <v>217883</v>
      </c>
      <c r="D16" s="18"/>
      <c r="E16" s="18">
        <v>0</v>
      </c>
      <c r="F16" s="11">
        <v>217800</v>
      </c>
      <c r="G16" s="54">
        <v>274000</v>
      </c>
      <c r="H16" s="11">
        <v>200000</v>
      </c>
      <c r="I16" s="11">
        <f>SUM(F16:H16)</f>
        <v>691800</v>
      </c>
    </row>
    <row r="17" spans="1:9" ht="37.5" x14ac:dyDescent="0.25">
      <c r="A17" s="48">
        <v>451</v>
      </c>
      <c r="B17" s="55" t="s">
        <v>41</v>
      </c>
      <c r="C17" s="46">
        <v>50</v>
      </c>
      <c r="D17" s="18">
        <v>0</v>
      </c>
      <c r="E17" s="18">
        <v>0</v>
      </c>
      <c r="F17" s="11">
        <v>50000</v>
      </c>
      <c r="G17" s="54">
        <v>80000</v>
      </c>
      <c r="H17" s="11">
        <v>400000</v>
      </c>
      <c r="I17" s="11">
        <f t="shared" ref="I17:I36" si="0">SUM(F17:H17)</f>
        <v>530000</v>
      </c>
    </row>
    <row r="18" spans="1:9" ht="18.75" x14ac:dyDescent="0.25">
      <c r="A18" s="48">
        <v>451</v>
      </c>
      <c r="B18" s="53" t="s">
        <v>20</v>
      </c>
      <c r="C18" s="46">
        <v>250000</v>
      </c>
      <c r="D18" s="11"/>
      <c r="E18" s="18">
        <v>0</v>
      </c>
      <c r="F18" s="56">
        <v>250000</v>
      </c>
      <c r="G18" s="54">
        <v>400000</v>
      </c>
      <c r="H18" s="11">
        <v>631500</v>
      </c>
      <c r="I18" s="11">
        <f>F18+G18+H18</f>
        <v>1281500</v>
      </c>
    </row>
    <row r="19" spans="1:9" ht="18.75" x14ac:dyDescent="0.25">
      <c r="A19" s="48">
        <v>451</v>
      </c>
      <c r="B19" s="53" t="s">
        <v>28</v>
      </c>
      <c r="C19" s="46">
        <v>150000</v>
      </c>
      <c r="D19" s="18"/>
      <c r="E19" s="18">
        <v>0</v>
      </c>
      <c r="F19" s="11">
        <v>150000</v>
      </c>
      <c r="G19" s="54">
        <v>189000</v>
      </c>
      <c r="H19" s="56">
        <v>200000</v>
      </c>
      <c r="I19" s="56">
        <f t="shared" si="0"/>
        <v>539000</v>
      </c>
    </row>
    <row r="20" spans="1:9" ht="18.75" x14ac:dyDescent="0.25">
      <c r="A20" s="48">
        <v>451</v>
      </c>
      <c r="B20" s="57" t="s">
        <v>21</v>
      </c>
      <c r="C20" s="46">
        <v>50000</v>
      </c>
      <c r="D20" s="18"/>
      <c r="E20" s="18">
        <v>0</v>
      </c>
      <c r="F20" s="11">
        <v>50000</v>
      </c>
      <c r="G20" s="54">
        <v>280000</v>
      </c>
      <c r="H20" s="18">
        <v>150000</v>
      </c>
      <c r="I20" s="11">
        <f t="shared" si="0"/>
        <v>480000</v>
      </c>
    </row>
    <row r="21" spans="1:9" ht="18.75" x14ac:dyDescent="0.25">
      <c r="A21" s="48">
        <v>451</v>
      </c>
      <c r="B21" s="53" t="s">
        <v>22</v>
      </c>
      <c r="C21" s="46">
        <v>50000</v>
      </c>
      <c r="D21" s="11"/>
      <c r="E21" s="18">
        <v>0</v>
      </c>
      <c r="F21" s="11">
        <v>50000</v>
      </c>
      <c r="G21" s="54">
        <v>100000</v>
      </c>
      <c r="H21" s="11">
        <v>100000</v>
      </c>
      <c r="I21" s="11">
        <f t="shared" si="0"/>
        <v>250000</v>
      </c>
    </row>
    <row r="22" spans="1:9" ht="18.75" x14ac:dyDescent="0.25">
      <c r="A22" s="48">
        <v>451</v>
      </c>
      <c r="B22" s="57" t="s">
        <v>4</v>
      </c>
      <c r="C22" s="46">
        <v>50000</v>
      </c>
      <c r="D22" s="58"/>
      <c r="E22" s="58">
        <v>0</v>
      </c>
      <c r="F22" s="11">
        <v>50000</v>
      </c>
      <c r="G22" s="59">
        <v>80000</v>
      </c>
      <c r="H22" s="11">
        <v>150000</v>
      </c>
      <c r="I22" s="11">
        <f t="shared" si="0"/>
        <v>280000</v>
      </c>
    </row>
    <row r="23" spans="1:9" ht="18.75" x14ac:dyDescent="0.25">
      <c r="A23" s="48">
        <v>451</v>
      </c>
      <c r="B23" s="57" t="s">
        <v>12</v>
      </c>
      <c r="C23" s="46">
        <v>50000</v>
      </c>
      <c r="D23" s="18"/>
      <c r="E23" s="18">
        <v>0</v>
      </c>
      <c r="F23" s="11">
        <v>50000</v>
      </c>
      <c r="G23" s="54">
        <v>100000</v>
      </c>
      <c r="H23" s="11">
        <v>100000</v>
      </c>
      <c r="I23" s="11">
        <f t="shared" si="0"/>
        <v>250000</v>
      </c>
    </row>
    <row r="24" spans="1:9" ht="18.75" x14ac:dyDescent="0.25">
      <c r="A24" s="48">
        <v>451</v>
      </c>
      <c r="B24" s="53" t="s">
        <v>23</v>
      </c>
      <c r="C24" s="46">
        <v>50000</v>
      </c>
      <c r="D24" s="18"/>
      <c r="E24" s="18">
        <v>0</v>
      </c>
      <c r="F24" s="11">
        <v>50000</v>
      </c>
      <c r="G24" s="54">
        <v>212545</v>
      </c>
      <c r="H24" s="11">
        <v>250000</v>
      </c>
      <c r="I24" s="11">
        <f t="shared" si="0"/>
        <v>512545</v>
      </c>
    </row>
    <row r="25" spans="1:9" ht="18.75" x14ac:dyDescent="0.25">
      <c r="A25" s="48">
        <v>451</v>
      </c>
      <c r="B25" s="53" t="s">
        <v>16</v>
      </c>
      <c r="C25" s="46">
        <v>50000</v>
      </c>
      <c r="D25" s="11"/>
      <c r="E25" s="18">
        <v>0</v>
      </c>
      <c r="F25" s="11">
        <v>50000</v>
      </c>
      <c r="G25" s="54">
        <v>140000</v>
      </c>
      <c r="H25" s="56">
        <v>200000</v>
      </c>
      <c r="I25" s="56">
        <f>F25+G25+H25</f>
        <v>390000</v>
      </c>
    </row>
    <row r="26" spans="1:9" ht="18.75" x14ac:dyDescent="0.25">
      <c r="A26" s="48">
        <v>451</v>
      </c>
      <c r="B26" s="53" t="s">
        <v>13</v>
      </c>
      <c r="C26" s="46">
        <v>50000</v>
      </c>
      <c r="D26" s="11"/>
      <c r="E26" s="18">
        <v>0</v>
      </c>
      <c r="F26" s="11">
        <v>50000</v>
      </c>
      <c r="G26" s="54">
        <v>140000</v>
      </c>
      <c r="H26" s="18">
        <v>200000</v>
      </c>
      <c r="I26" s="11">
        <f t="shared" si="0"/>
        <v>390000</v>
      </c>
    </row>
    <row r="27" spans="1:9" ht="18.75" x14ac:dyDescent="0.25">
      <c r="A27" s="48">
        <v>451</v>
      </c>
      <c r="B27" s="53" t="s">
        <v>24</v>
      </c>
      <c r="C27" s="46">
        <v>50000</v>
      </c>
      <c r="D27" s="18"/>
      <c r="E27" s="18">
        <v>0</v>
      </c>
      <c r="F27" s="11">
        <v>50000</v>
      </c>
      <c r="G27" s="54">
        <v>150000</v>
      </c>
      <c r="H27" s="11">
        <v>150000</v>
      </c>
      <c r="I27" s="11">
        <f t="shared" si="0"/>
        <v>350000</v>
      </c>
    </row>
    <row r="28" spans="1:9" ht="18.75" x14ac:dyDescent="0.25">
      <c r="A28" s="48">
        <v>451</v>
      </c>
      <c r="B28" s="53" t="s">
        <v>5</v>
      </c>
      <c r="C28" s="46">
        <v>50000</v>
      </c>
      <c r="D28" s="11"/>
      <c r="E28" s="18">
        <v>0</v>
      </c>
      <c r="F28" s="11">
        <v>50000</v>
      </c>
      <c r="G28" s="54">
        <v>140000</v>
      </c>
      <c r="H28" s="11">
        <v>200000</v>
      </c>
      <c r="I28" s="11">
        <f t="shared" si="0"/>
        <v>390000</v>
      </c>
    </row>
    <row r="29" spans="1:9" ht="18.75" x14ac:dyDescent="0.25">
      <c r="A29" s="48">
        <v>451</v>
      </c>
      <c r="B29" s="53" t="s">
        <v>25</v>
      </c>
      <c r="C29" s="46">
        <v>50000</v>
      </c>
      <c r="D29" s="18"/>
      <c r="E29" s="18">
        <v>0</v>
      </c>
      <c r="F29" s="11">
        <v>50000</v>
      </c>
      <c r="G29" s="54">
        <v>140000</v>
      </c>
      <c r="H29" s="18">
        <v>100000</v>
      </c>
      <c r="I29" s="11">
        <f t="shared" si="0"/>
        <v>290000</v>
      </c>
    </row>
    <row r="30" spans="1:9" ht="18.75" x14ac:dyDescent="0.25">
      <c r="A30" s="48">
        <v>451</v>
      </c>
      <c r="B30" s="53" t="s">
        <v>17</v>
      </c>
      <c r="C30" s="46">
        <v>50000</v>
      </c>
      <c r="D30" s="18"/>
      <c r="E30" s="18">
        <v>0</v>
      </c>
      <c r="F30" s="11">
        <v>50000</v>
      </c>
      <c r="G30" s="54">
        <v>150000</v>
      </c>
      <c r="H30" s="56">
        <v>100000</v>
      </c>
      <c r="I30" s="56">
        <f t="shared" si="0"/>
        <v>300000</v>
      </c>
    </row>
    <row r="31" spans="1:9" ht="18.75" x14ac:dyDescent="0.25">
      <c r="A31" s="48">
        <v>451</v>
      </c>
      <c r="B31" s="53" t="s">
        <v>15</v>
      </c>
      <c r="C31" s="46">
        <v>50000</v>
      </c>
      <c r="D31" s="11"/>
      <c r="E31" s="18">
        <v>0</v>
      </c>
      <c r="F31" s="11">
        <v>50000</v>
      </c>
      <c r="G31" s="54">
        <v>140000</v>
      </c>
      <c r="H31" s="56">
        <v>150000</v>
      </c>
      <c r="I31" s="56">
        <f>SUM(F31:H31)</f>
        <v>340000</v>
      </c>
    </row>
    <row r="32" spans="1:9" ht="18.75" x14ac:dyDescent="0.25">
      <c r="A32" s="48">
        <v>451</v>
      </c>
      <c r="B32" s="53" t="s">
        <v>14</v>
      </c>
      <c r="C32" s="46">
        <v>50000</v>
      </c>
      <c r="D32" s="18"/>
      <c r="E32" s="18">
        <v>0</v>
      </c>
      <c r="F32" s="11">
        <v>50000</v>
      </c>
      <c r="G32" s="54">
        <v>150000</v>
      </c>
      <c r="H32" s="56">
        <v>200000</v>
      </c>
      <c r="I32" s="56">
        <f t="shared" si="0"/>
        <v>400000</v>
      </c>
    </row>
    <row r="33" spans="1:9" ht="18.75" x14ac:dyDescent="0.25">
      <c r="A33" s="48">
        <v>451</v>
      </c>
      <c r="B33" s="53" t="s">
        <v>26</v>
      </c>
      <c r="C33" s="46">
        <v>58945</v>
      </c>
      <c r="D33" s="18">
        <v>141055</v>
      </c>
      <c r="E33" s="18">
        <v>0</v>
      </c>
      <c r="F33" s="11">
        <v>200000</v>
      </c>
      <c r="G33" s="54">
        <v>200000</v>
      </c>
      <c r="H33" s="18">
        <v>200000</v>
      </c>
      <c r="I33" s="11">
        <f t="shared" si="0"/>
        <v>600000</v>
      </c>
    </row>
    <row r="34" spans="1:9" ht="18.75" x14ac:dyDescent="0.25">
      <c r="A34" s="48">
        <v>451</v>
      </c>
      <c r="B34" s="53" t="s">
        <v>6</v>
      </c>
      <c r="C34" s="46">
        <v>50000</v>
      </c>
      <c r="D34" s="18"/>
      <c r="E34" s="18">
        <v>0</v>
      </c>
      <c r="F34" s="11">
        <f>C34+D34</f>
        <v>50000</v>
      </c>
      <c r="G34" s="54">
        <v>51500</v>
      </c>
      <c r="H34" s="11">
        <v>240000</v>
      </c>
      <c r="I34" s="11">
        <f>F34+G34+H34</f>
        <v>341500</v>
      </c>
    </row>
    <row r="35" spans="1:9" ht="18.75" x14ac:dyDescent="0.25">
      <c r="A35" s="48">
        <v>451</v>
      </c>
      <c r="B35" s="53" t="s">
        <v>32</v>
      </c>
      <c r="C35" s="46">
        <v>100000</v>
      </c>
      <c r="D35" s="18"/>
      <c r="E35" s="18">
        <v>0</v>
      </c>
      <c r="F35" s="11">
        <v>100000</v>
      </c>
      <c r="G35" s="54">
        <v>270000</v>
      </c>
      <c r="H35" s="13">
        <v>100000</v>
      </c>
      <c r="I35" s="11">
        <f>SUM(F35:H35)</f>
        <v>470000</v>
      </c>
    </row>
    <row r="36" spans="1:9" ht="37.5" x14ac:dyDescent="0.25">
      <c r="A36" s="60">
        <v>451</v>
      </c>
      <c r="B36" s="61" t="s">
        <v>27</v>
      </c>
      <c r="C36" s="46">
        <v>60000</v>
      </c>
      <c r="D36" s="18">
        <v>20000</v>
      </c>
      <c r="E36" s="18">
        <v>0</v>
      </c>
      <c r="F36" s="11">
        <v>80000</v>
      </c>
      <c r="G36" s="54">
        <v>119000</v>
      </c>
      <c r="H36" s="13">
        <v>120000</v>
      </c>
      <c r="I36" s="11">
        <f t="shared" si="0"/>
        <v>319000</v>
      </c>
    </row>
    <row r="37" spans="1:9" ht="18.75" x14ac:dyDescent="0.25">
      <c r="A37" s="62">
        <v>451</v>
      </c>
      <c r="B37" s="63" t="s">
        <v>42</v>
      </c>
      <c r="C37" s="64">
        <v>5000</v>
      </c>
      <c r="D37" s="65"/>
      <c r="E37" s="65"/>
      <c r="F37" s="66">
        <f>SUM(C37)</f>
        <v>5000</v>
      </c>
      <c r="G37" s="67">
        <v>71021</v>
      </c>
      <c r="H37" s="68">
        <v>50000</v>
      </c>
      <c r="I37" s="66">
        <f>F37+G37+H37</f>
        <v>126021</v>
      </c>
    </row>
    <row r="38" spans="1:9" ht="18.75" x14ac:dyDescent="0.25">
      <c r="A38" s="69">
        <v>451</v>
      </c>
      <c r="B38" s="16" t="s">
        <v>33</v>
      </c>
      <c r="C38" s="21">
        <v>2000</v>
      </c>
      <c r="D38" s="20"/>
      <c r="E38" s="20"/>
      <c r="F38" s="21">
        <f>C38+D38+E38</f>
        <v>2000</v>
      </c>
      <c r="G38" s="70">
        <v>70000</v>
      </c>
      <c r="H38" s="22">
        <v>250000</v>
      </c>
      <c r="I38" s="21">
        <f>F38+G38+H38</f>
        <v>322000</v>
      </c>
    </row>
    <row r="39" spans="1:9" ht="18.75" x14ac:dyDescent="0.25">
      <c r="A39" s="71">
        <v>451</v>
      </c>
      <c r="B39" s="16" t="s">
        <v>37</v>
      </c>
      <c r="C39" s="21">
        <v>370000</v>
      </c>
      <c r="D39" s="20"/>
      <c r="E39" s="20"/>
      <c r="F39" s="21">
        <f>C39+D39+E39</f>
        <v>370000</v>
      </c>
      <c r="G39" s="70"/>
      <c r="H39" s="22"/>
      <c r="I39" s="21"/>
    </row>
    <row r="40" spans="1:9" ht="18.75" x14ac:dyDescent="0.25">
      <c r="A40" s="71">
        <v>451</v>
      </c>
      <c r="B40" s="16" t="s">
        <v>34</v>
      </c>
      <c r="C40" s="21">
        <v>100000</v>
      </c>
      <c r="D40" s="20">
        <v>50000</v>
      </c>
      <c r="E40" s="20"/>
      <c r="F40" s="21">
        <v>100000</v>
      </c>
      <c r="G40" s="70">
        <v>236637</v>
      </c>
      <c r="H40" s="22">
        <v>350000</v>
      </c>
      <c r="I40" s="21">
        <f>F40+G40+H40</f>
        <v>686637</v>
      </c>
    </row>
    <row r="41" spans="1:9" s="3" customFormat="1" ht="19.5" thickBot="1" x14ac:dyDescent="0.3">
      <c r="A41" s="72" t="s">
        <v>29</v>
      </c>
      <c r="B41" s="73"/>
      <c r="C41" s="74">
        <f>SUM(C9:C40)</f>
        <v>2987584</v>
      </c>
      <c r="D41" s="74">
        <f>SUM(D9:D40)</f>
        <v>1011055</v>
      </c>
      <c r="E41" s="75"/>
      <c r="F41" s="74">
        <f>SUM(F9:F40)</f>
        <v>3998500</v>
      </c>
      <c r="G41" s="76">
        <f>SUM(G9:G40)</f>
        <v>5255824</v>
      </c>
      <c r="H41" s="77">
        <f>SUM(H9:H40)</f>
        <v>6811500</v>
      </c>
      <c r="I41" s="74">
        <f>SUM(F41:H41)</f>
        <v>16065824</v>
      </c>
    </row>
    <row r="42" spans="1:9" ht="19.5" thickBot="1" x14ac:dyDescent="0.3">
      <c r="A42" s="78"/>
      <c r="B42" s="79"/>
      <c r="C42" s="79"/>
      <c r="D42" s="79"/>
      <c r="E42" s="79"/>
      <c r="F42" s="79"/>
      <c r="G42" s="79"/>
      <c r="H42" s="79"/>
      <c r="I42" s="80"/>
    </row>
    <row r="43" spans="1:9" ht="18.75" x14ac:dyDescent="0.25">
      <c r="A43" s="78" t="s">
        <v>44</v>
      </c>
      <c r="B43" s="79"/>
      <c r="C43" s="79"/>
      <c r="D43" s="79"/>
      <c r="E43" s="79"/>
      <c r="F43" s="79"/>
      <c r="G43" s="79"/>
      <c r="H43" s="79"/>
      <c r="I43" s="80"/>
    </row>
    <row r="44" spans="1:9" s="3" customFormat="1" ht="19.5" thickBot="1" x14ac:dyDescent="0.3">
      <c r="A44" s="81"/>
      <c r="B44" s="82" t="s">
        <v>45</v>
      </c>
      <c r="C44" s="82"/>
      <c r="D44" s="82"/>
      <c r="E44" s="82"/>
      <c r="F44" s="82"/>
      <c r="G44" s="82"/>
      <c r="H44" s="82"/>
      <c r="I44" s="83"/>
    </row>
    <row r="45" spans="1:9" ht="18.75" x14ac:dyDescent="0.25">
      <c r="A45" s="84">
        <v>451</v>
      </c>
      <c r="B45" s="85" t="s">
        <v>47</v>
      </c>
      <c r="C45" s="86">
        <v>30000</v>
      </c>
      <c r="D45" s="87"/>
      <c r="E45" s="88"/>
      <c r="F45" s="89">
        <v>30000</v>
      </c>
      <c r="G45" s="90">
        <v>30000</v>
      </c>
      <c r="H45" s="90">
        <v>30000</v>
      </c>
      <c r="I45" s="91">
        <f>F45+G45+H45</f>
        <v>90000</v>
      </c>
    </row>
    <row r="46" spans="1:9" ht="18.75" x14ac:dyDescent="0.25">
      <c r="A46" s="92">
        <v>451</v>
      </c>
      <c r="B46" s="9" t="s">
        <v>48</v>
      </c>
      <c r="C46" s="10"/>
      <c r="D46" s="11">
        <v>30000</v>
      </c>
      <c r="E46" s="12"/>
      <c r="F46" s="11">
        <v>30000</v>
      </c>
      <c r="G46" s="13">
        <v>10000</v>
      </c>
      <c r="H46" s="13">
        <v>10000</v>
      </c>
      <c r="I46" s="93">
        <f t="shared" ref="I46:I49" si="1">F46+G46+H46</f>
        <v>50000</v>
      </c>
    </row>
    <row r="47" spans="1:9" ht="18.75" x14ac:dyDescent="0.25">
      <c r="A47" s="48">
        <v>451</v>
      </c>
      <c r="B47" s="14" t="s">
        <v>49</v>
      </c>
      <c r="C47" s="15">
        <v>180000</v>
      </c>
      <c r="D47" s="11"/>
      <c r="E47" s="12"/>
      <c r="F47" s="11">
        <v>0</v>
      </c>
      <c r="G47" s="13">
        <v>180000</v>
      </c>
      <c r="H47" s="13"/>
      <c r="I47" s="93">
        <f>SUM(F47:H47)</f>
        <v>180000</v>
      </c>
    </row>
    <row r="48" spans="1:9" ht="18.75" x14ac:dyDescent="0.25">
      <c r="A48" s="69">
        <v>451</v>
      </c>
      <c r="B48" s="16" t="s">
        <v>50</v>
      </c>
      <c r="C48" s="17"/>
      <c r="D48" s="18">
        <v>10000</v>
      </c>
      <c r="E48" s="12"/>
      <c r="F48" s="11">
        <v>10000</v>
      </c>
      <c r="G48" s="13">
        <v>10000</v>
      </c>
      <c r="H48" s="13">
        <v>10000</v>
      </c>
      <c r="I48" s="93">
        <f t="shared" si="1"/>
        <v>30000</v>
      </c>
    </row>
    <row r="49" spans="1:9" ht="38.25" thickBot="1" x14ac:dyDescent="0.35">
      <c r="A49" s="94">
        <v>451</v>
      </c>
      <c r="B49" s="95" t="s">
        <v>51</v>
      </c>
      <c r="C49" s="96"/>
      <c r="D49" s="97">
        <v>20000</v>
      </c>
      <c r="E49" s="98"/>
      <c r="F49" s="99">
        <v>20000</v>
      </c>
      <c r="G49" s="100">
        <v>15000</v>
      </c>
      <c r="H49" s="100">
        <v>10000</v>
      </c>
      <c r="I49" s="101">
        <f t="shared" si="1"/>
        <v>45000</v>
      </c>
    </row>
    <row r="50" spans="1:9" s="3" customFormat="1" ht="18.75" thickBot="1" x14ac:dyDescent="0.3">
      <c r="A50" s="102" t="s">
        <v>52</v>
      </c>
      <c r="B50" s="103"/>
      <c r="C50" s="104">
        <f>SUM(C45:C49)</f>
        <v>210000</v>
      </c>
      <c r="D50" s="104">
        <f>SUM(D45:D49)</f>
        <v>60000</v>
      </c>
      <c r="E50" s="105"/>
      <c r="F50" s="104">
        <f>SUM(F45:F49)</f>
        <v>90000</v>
      </c>
      <c r="G50" s="106">
        <f>SUM(G45:G49)</f>
        <v>245000</v>
      </c>
      <c r="H50" s="107">
        <f>SUM(H45:H49)</f>
        <v>60000</v>
      </c>
      <c r="I50" s="104">
        <f>SUM(I45:I49)</f>
        <v>395000</v>
      </c>
    </row>
    <row r="51" spans="1:9" ht="18.75" x14ac:dyDescent="0.25">
      <c r="A51" s="108" t="s">
        <v>53</v>
      </c>
      <c r="B51" s="109"/>
      <c r="C51" s="109"/>
      <c r="D51" s="109"/>
      <c r="E51" s="109"/>
      <c r="F51" s="109"/>
      <c r="G51" s="109"/>
      <c r="H51" s="109"/>
      <c r="I51" s="110"/>
    </row>
    <row r="52" spans="1:9" ht="19.5" thickBot="1" x14ac:dyDescent="0.3">
      <c r="A52" s="111" t="s">
        <v>54</v>
      </c>
      <c r="B52" s="112"/>
      <c r="C52" s="112"/>
      <c r="D52" s="112"/>
      <c r="E52" s="112"/>
      <c r="F52" s="112"/>
      <c r="G52" s="112"/>
      <c r="H52" s="112"/>
      <c r="I52" s="113"/>
    </row>
    <row r="53" spans="1:9" ht="18.75" x14ac:dyDescent="0.25">
      <c r="A53" s="114">
        <v>820</v>
      </c>
      <c r="B53" s="115" t="s">
        <v>80</v>
      </c>
      <c r="C53" s="115"/>
      <c r="D53" s="116"/>
      <c r="E53" s="116"/>
      <c r="F53" s="117">
        <v>360000</v>
      </c>
      <c r="G53" s="117">
        <v>380000</v>
      </c>
      <c r="H53" s="117">
        <v>100000</v>
      </c>
      <c r="I53" s="118">
        <f>F53+G53+H53</f>
        <v>840000</v>
      </c>
    </row>
    <row r="54" spans="1:9" ht="37.5" x14ac:dyDescent="0.3">
      <c r="A54" s="119">
        <v>820</v>
      </c>
      <c r="B54" s="120" t="s">
        <v>81</v>
      </c>
      <c r="C54" s="19"/>
      <c r="D54" s="121"/>
      <c r="E54" s="121"/>
      <c r="F54" s="122">
        <v>20000</v>
      </c>
      <c r="G54" s="122">
        <v>50000</v>
      </c>
      <c r="H54" s="122">
        <v>50000</v>
      </c>
      <c r="I54" s="123">
        <f t="shared" ref="I54:I58" si="2">F54+G54+H54</f>
        <v>120000</v>
      </c>
    </row>
    <row r="55" spans="1:9" ht="18.75" x14ac:dyDescent="0.3">
      <c r="A55" s="119">
        <v>820</v>
      </c>
      <c r="B55" s="23" t="s">
        <v>82</v>
      </c>
      <c r="C55" s="19"/>
      <c r="D55" s="121"/>
      <c r="E55" s="121"/>
      <c r="F55" s="122">
        <v>132000</v>
      </c>
      <c r="G55" s="122">
        <v>142000</v>
      </c>
      <c r="H55" s="122">
        <v>150000</v>
      </c>
      <c r="I55" s="123">
        <f t="shared" si="2"/>
        <v>424000</v>
      </c>
    </row>
    <row r="56" spans="1:9" ht="37.5" x14ac:dyDescent="0.3">
      <c r="A56" s="119">
        <v>820</v>
      </c>
      <c r="B56" s="120" t="s">
        <v>83</v>
      </c>
      <c r="C56" s="19"/>
      <c r="D56" s="121"/>
      <c r="E56" s="121"/>
      <c r="F56" s="122">
        <v>50000</v>
      </c>
      <c r="G56" s="122">
        <v>50000</v>
      </c>
      <c r="H56" s="122">
        <v>100000</v>
      </c>
      <c r="I56" s="123">
        <f t="shared" si="2"/>
        <v>200000</v>
      </c>
    </row>
    <row r="57" spans="1:9" ht="56.25" x14ac:dyDescent="0.3">
      <c r="A57" s="119">
        <v>820</v>
      </c>
      <c r="B57" s="120" t="s">
        <v>84</v>
      </c>
      <c r="C57" s="19"/>
      <c r="D57" s="121"/>
      <c r="E57" s="121"/>
      <c r="F57" s="122">
        <v>30000</v>
      </c>
      <c r="G57" s="122">
        <v>10000</v>
      </c>
      <c r="H57" s="122">
        <v>10000</v>
      </c>
      <c r="I57" s="123">
        <f t="shared" si="2"/>
        <v>50000</v>
      </c>
    </row>
    <row r="58" spans="1:9" ht="37.5" x14ac:dyDescent="0.25">
      <c r="A58" s="119">
        <v>820</v>
      </c>
      <c r="B58" s="19" t="s">
        <v>85</v>
      </c>
      <c r="C58" s="21"/>
      <c r="D58" s="20"/>
      <c r="E58" s="20"/>
      <c r="F58" s="22">
        <v>10000</v>
      </c>
      <c r="G58" s="70">
        <v>3000</v>
      </c>
      <c r="H58" s="21">
        <v>3000</v>
      </c>
      <c r="I58" s="123">
        <f t="shared" si="2"/>
        <v>16000</v>
      </c>
    </row>
    <row r="59" spans="1:9" ht="19.5" thickBot="1" x14ac:dyDescent="0.3">
      <c r="A59" s="72" t="s">
        <v>55</v>
      </c>
      <c r="B59" s="124"/>
      <c r="C59" s="125"/>
      <c r="D59" s="126">
        <f>SUM(D58:D58)</f>
        <v>0</v>
      </c>
      <c r="E59" s="127"/>
      <c r="F59" s="77">
        <f>SUM(F53:F58)</f>
        <v>602000</v>
      </c>
      <c r="G59" s="76">
        <f>SUM(G53:G58)</f>
        <v>635000</v>
      </c>
      <c r="H59" s="74">
        <f>SUM(H53:H58)</f>
        <v>413000</v>
      </c>
      <c r="I59" s="74">
        <f>SUM(I53:I58)</f>
        <v>1650000</v>
      </c>
    </row>
    <row r="60" spans="1:9" ht="18.75" x14ac:dyDescent="0.25">
      <c r="A60" s="128" t="s">
        <v>56</v>
      </c>
      <c r="B60" s="129"/>
      <c r="C60" s="129"/>
      <c r="D60" s="129"/>
      <c r="E60" s="129"/>
      <c r="F60" s="129"/>
      <c r="G60" s="129"/>
      <c r="H60" s="129"/>
      <c r="I60" s="130"/>
    </row>
    <row r="61" spans="1:9" ht="19.5" thickBot="1" x14ac:dyDescent="0.3">
      <c r="A61" s="131" t="s">
        <v>57</v>
      </c>
      <c r="B61" s="132"/>
      <c r="C61" s="132"/>
      <c r="D61" s="132"/>
      <c r="E61" s="132"/>
      <c r="F61" s="132"/>
      <c r="G61" s="132"/>
      <c r="H61" s="132"/>
      <c r="I61" s="133"/>
    </row>
    <row r="62" spans="1:9" ht="18.75" x14ac:dyDescent="0.3">
      <c r="A62" s="134">
        <v>912</v>
      </c>
      <c r="B62" s="135" t="s">
        <v>66</v>
      </c>
      <c r="C62" s="135"/>
      <c r="D62" s="5"/>
      <c r="E62" s="136"/>
      <c r="F62" s="137">
        <v>467000</v>
      </c>
      <c r="G62" s="138">
        <v>330000</v>
      </c>
      <c r="H62" s="138">
        <v>330000</v>
      </c>
      <c r="I62" s="139">
        <f>F62+G62+H62</f>
        <v>1127000</v>
      </c>
    </row>
    <row r="63" spans="1:9" ht="18.75" x14ac:dyDescent="0.3">
      <c r="A63" s="48">
        <v>912</v>
      </c>
      <c r="B63" s="140" t="s">
        <v>67</v>
      </c>
      <c r="C63" s="140"/>
      <c r="D63" s="5"/>
      <c r="E63" s="136"/>
      <c r="F63" s="141">
        <v>70000</v>
      </c>
      <c r="G63" s="142">
        <v>20000</v>
      </c>
      <c r="H63" s="142">
        <v>20000</v>
      </c>
      <c r="I63" s="139">
        <f t="shared" ref="I63:I65" si="3">F63+G63+H63</f>
        <v>110000</v>
      </c>
    </row>
    <row r="64" spans="1:9" ht="18.75" x14ac:dyDescent="0.3">
      <c r="A64" s="143">
        <v>912</v>
      </c>
      <c r="B64" s="135" t="s">
        <v>68</v>
      </c>
      <c r="C64" s="135"/>
      <c r="D64" s="11"/>
      <c r="E64" s="144"/>
      <c r="F64" s="145">
        <v>100000</v>
      </c>
      <c r="G64" s="145">
        <v>100000</v>
      </c>
      <c r="H64" s="145">
        <v>100000</v>
      </c>
      <c r="I64" s="139">
        <f t="shared" si="3"/>
        <v>300000</v>
      </c>
    </row>
    <row r="65" spans="1:9" ht="18.75" x14ac:dyDescent="0.3">
      <c r="A65" s="143">
        <v>912</v>
      </c>
      <c r="B65" s="140" t="s">
        <v>69</v>
      </c>
      <c r="C65" s="140"/>
      <c r="D65" s="146"/>
      <c r="E65" s="147"/>
      <c r="F65" s="141">
        <v>10000</v>
      </c>
      <c r="G65" s="148">
        <v>20000</v>
      </c>
      <c r="H65" s="148">
        <v>20000</v>
      </c>
      <c r="I65" s="139">
        <f t="shared" si="3"/>
        <v>50000</v>
      </c>
    </row>
    <row r="66" spans="1:9" ht="18.75" x14ac:dyDescent="0.3">
      <c r="A66" s="143">
        <v>912</v>
      </c>
      <c r="B66" s="140" t="s">
        <v>70</v>
      </c>
      <c r="C66" s="140"/>
      <c r="D66" s="146"/>
      <c r="E66" s="147"/>
      <c r="F66" s="141">
        <v>200000</v>
      </c>
      <c r="G66" s="142">
        <v>100000</v>
      </c>
      <c r="H66" s="142">
        <v>90000</v>
      </c>
      <c r="I66" s="139">
        <f>F66+G66+H66</f>
        <v>390000</v>
      </c>
    </row>
    <row r="67" spans="1:9" ht="19.5" thickBot="1" x14ac:dyDescent="0.3">
      <c r="A67" s="149" t="s">
        <v>58</v>
      </c>
      <c r="B67" s="150"/>
      <c r="C67" s="151"/>
      <c r="D67" s="151">
        <f>SUM(D62:D66)</f>
        <v>0</v>
      </c>
      <c r="E67" s="151"/>
      <c r="F67" s="77">
        <f>SUM(F62:F66)</f>
        <v>847000</v>
      </c>
      <c r="G67" s="77">
        <f>SUM(G62:G66)</f>
        <v>570000</v>
      </c>
      <c r="H67" s="77">
        <f>SUM(H62:H66)</f>
        <v>560000</v>
      </c>
      <c r="I67" s="151">
        <f>SUM(I62:I66)</f>
        <v>1977000</v>
      </c>
    </row>
    <row r="68" spans="1:9" ht="18.75" x14ac:dyDescent="0.25">
      <c r="A68" s="128" t="s">
        <v>87</v>
      </c>
      <c r="B68" s="129"/>
      <c r="C68" s="129"/>
      <c r="D68" s="129"/>
      <c r="E68" s="129"/>
      <c r="F68" s="129"/>
      <c r="G68" s="129"/>
      <c r="H68" s="129"/>
      <c r="I68" s="130"/>
    </row>
    <row r="69" spans="1:9" ht="19.5" thickBot="1" x14ac:dyDescent="0.3">
      <c r="A69" s="131" t="s">
        <v>90</v>
      </c>
      <c r="B69" s="132"/>
      <c r="C69" s="132"/>
      <c r="D69" s="132"/>
      <c r="E69" s="132"/>
      <c r="F69" s="132"/>
      <c r="G69" s="132"/>
      <c r="H69" s="132"/>
      <c r="I69" s="133"/>
    </row>
    <row r="70" spans="1:9" ht="18.75" x14ac:dyDescent="0.3">
      <c r="A70" s="134">
        <v>922</v>
      </c>
      <c r="B70" s="135" t="s">
        <v>88</v>
      </c>
      <c r="C70" s="135"/>
      <c r="D70" s="5"/>
      <c r="E70" s="136"/>
      <c r="F70" s="137">
        <v>10000</v>
      </c>
      <c r="G70" s="138"/>
      <c r="H70" s="138"/>
      <c r="I70" s="152">
        <f>F70+G70+H70</f>
        <v>10000</v>
      </c>
    </row>
    <row r="71" spans="1:9" ht="18.75" x14ac:dyDescent="0.3">
      <c r="A71" s="48">
        <v>922</v>
      </c>
      <c r="B71" s="140" t="s">
        <v>67</v>
      </c>
      <c r="C71" s="140"/>
      <c r="D71" s="5"/>
      <c r="E71" s="136"/>
      <c r="F71" s="141">
        <v>15000</v>
      </c>
      <c r="G71" s="142"/>
      <c r="H71" s="142"/>
      <c r="I71" s="153">
        <f t="shared" ref="I71" si="4">F71+G71+H71</f>
        <v>15000</v>
      </c>
    </row>
    <row r="72" spans="1:9" s="27" customFormat="1" ht="19.5" thickBot="1" x14ac:dyDescent="0.35">
      <c r="A72" s="154"/>
      <c r="B72" s="155" t="s">
        <v>89</v>
      </c>
      <c r="C72" s="156"/>
      <c r="D72" s="157"/>
      <c r="E72" s="157"/>
      <c r="F72" s="158">
        <f>SUM(F70:F71)</f>
        <v>25000</v>
      </c>
      <c r="G72" s="158"/>
      <c r="H72" s="158"/>
      <c r="I72" s="158">
        <f>SUM(I70:I71)</f>
        <v>25000</v>
      </c>
    </row>
    <row r="73" spans="1:9" ht="18.75" x14ac:dyDescent="0.25">
      <c r="A73" s="128" t="s">
        <v>59</v>
      </c>
      <c r="B73" s="129"/>
      <c r="C73" s="129"/>
      <c r="D73" s="129"/>
      <c r="E73" s="129"/>
      <c r="F73" s="129"/>
      <c r="G73" s="129"/>
      <c r="H73" s="129"/>
      <c r="I73" s="130"/>
    </row>
    <row r="74" spans="1:9" ht="19.5" thickBot="1" x14ac:dyDescent="0.3">
      <c r="A74" s="131" t="s">
        <v>60</v>
      </c>
      <c r="B74" s="132"/>
      <c r="C74" s="132"/>
      <c r="D74" s="132"/>
      <c r="E74" s="132"/>
      <c r="F74" s="132"/>
      <c r="G74" s="132"/>
      <c r="H74" s="132"/>
      <c r="I74" s="133"/>
    </row>
    <row r="75" spans="1:9" ht="18.75" x14ac:dyDescent="0.25">
      <c r="A75" s="159">
        <v>721</v>
      </c>
      <c r="B75" s="160" t="s">
        <v>71</v>
      </c>
      <c r="C75" s="160"/>
      <c r="D75" s="161"/>
      <c r="E75" s="161"/>
      <c r="F75" s="162">
        <v>20000</v>
      </c>
      <c r="G75" s="163">
        <v>20000</v>
      </c>
      <c r="H75" s="164">
        <v>20000</v>
      </c>
      <c r="I75" s="165">
        <f>SUM(F75:H75)</f>
        <v>60000</v>
      </c>
    </row>
    <row r="76" spans="1:9" ht="18.75" x14ac:dyDescent="0.25">
      <c r="A76" s="166">
        <v>721</v>
      </c>
      <c r="B76" s="9" t="s">
        <v>72</v>
      </c>
      <c r="C76" s="9"/>
      <c r="D76" s="21"/>
      <c r="E76" s="167"/>
      <c r="F76" s="20">
        <v>100000</v>
      </c>
      <c r="G76" s="22">
        <v>100000</v>
      </c>
      <c r="H76" s="22">
        <v>100000</v>
      </c>
      <c r="I76" s="168">
        <f>SUM(F76:H76)</f>
        <v>300000</v>
      </c>
    </row>
    <row r="77" spans="1:9" ht="19.5" thickBot="1" x14ac:dyDescent="0.3">
      <c r="A77" s="72" t="s">
        <v>61</v>
      </c>
      <c r="B77" s="73"/>
      <c r="C77" s="74"/>
      <c r="D77" s="74"/>
      <c r="E77" s="75"/>
      <c r="F77" s="77">
        <f>SUM(F75:F76)</f>
        <v>120000</v>
      </c>
      <c r="G77" s="76">
        <f>SUM(G75:G76)</f>
        <v>120000</v>
      </c>
      <c r="H77" s="74">
        <f>SUM(H75:H76)</f>
        <v>120000</v>
      </c>
      <c r="I77" s="74">
        <f>SUM(F77:H77)</f>
        <v>360000</v>
      </c>
    </row>
    <row r="78" spans="1:9" ht="18.75" x14ac:dyDescent="0.25">
      <c r="A78" s="128" t="s">
        <v>62</v>
      </c>
      <c r="B78" s="129"/>
      <c r="C78" s="129"/>
      <c r="D78" s="129"/>
      <c r="E78" s="129"/>
      <c r="F78" s="129"/>
      <c r="G78" s="129"/>
      <c r="H78" s="129"/>
      <c r="I78" s="130"/>
    </row>
    <row r="79" spans="1:9" ht="19.5" thickBot="1" x14ac:dyDescent="0.3">
      <c r="A79" s="131" t="s">
        <v>63</v>
      </c>
      <c r="B79" s="132"/>
      <c r="C79" s="132"/>
      <c r="D79" s="132"/>
      <c r="E79" s="132"/>
      <c r="F79" s="132"/>
      <c r="G79" s="132"/>
      <c r="H79" s="132"/>
      <c r="I79" s="133"/>
    </row>
    <row r="80" spans="1:9" ht="37.5" x14ac:dyDescent="0.25">
      <c r="A80" s="169">
        <v>1060</v>
      </c>
      <c r="B80" s="170" t="s">
        <v>64</v>
      </c>
      <c r="C80" s="170"/>
      <c r="D80" s="171"/>
      <c r="E80" s="171"/>
      <c r="F80" s="172">
        <v>230000</v>
      </c>
      <c r="G80" s="173">
        <v>200000</v>
      </c>
      <c r="H80" s="174">
        <v>200000</v>
      </c>
      <c r="I80" s="172">
        <f t="shared" ref="I80" si="5">SUM(F80:H80)</f>
        <v>630000</v>
      </c>
    </row>
    <row r="81" spans="1:9" ht="19.5" thickBot="1" x14ac:dyDescent="0.3">
      <c r="A81" s="72" t="s">
        <v>65</v>
      </c>
      <c r="B81" s="73"/>
      <c r="C81" s="74"/>
      <c r="D81" s="74">
        <f>SUM(D78:D80)</f>
        <v>0</v>
      </c>
      <c r="E81" s="75"/>
      <c r="F81" s="77">
        <f>F80</f>
        <v>230000</v>
      </c>
      <c r="G81" s="76">
        <f>G80</f>
        <v>200000</v>
      </c>
      <c r="H81" s="74">
        <f>H80</f>
        <v>200000</v>
      </c>
      <c r="I81" s="74">
        <f>SUM(F81:H81)</f>
        <v>630000</v>
      </c>
    </row>
    <row r="82" spans="1:9" ht="18.75" x14ac:dyDescent="0.25">
      <c r="A82" s="128" t="s">
        <v>73</v>
      </c>
      <c r="B82" s="129"/>
      <c r="C82" s="129"/>
      <c r="D82" s="129"/>
      <c r="E82" s="129"/>
      <c r="F82" s="129"/>
      <c r="G82" s="129"/>
      <c r="H82" s="129"/>
      <c r="I82" s="130"/>
    </row>
    <row r="83" spans="1:9" ht="19.5" thickBot="1" x14ac:dyDescent="0.3">
      <c r="A83" s="131" t="s">
        <v>74</v>
      </c>
      <c r="B83" s="132"/>
      <c r="C83" s="132"/>
      <c r="D83" s="132"/>
      <c r="E83" s="132"/>
      <c r="F83" s="132"/>
      <c r="G83" s="132"/>
      <c r="H83" s="132"/>
      <c r="I83" s="133"/>
    </row>
    <row r="84" spans="1:9" ht="18.75" x14ac:dyDescent="0.25">
      <c r="A84" s="169">
        <v>133</v>
      </c>
      <c r="B84" s="172" t="s">
        <v>75</v>
      </c>
      <c r="C84" s="175"/>
      <c r="D84" s="175"/>
      <c r="E84" s="175"/>
      <c r="F84" s="162">
        <v>100000</v>
      </c>
      <c r="G84" s="175"/>
      <c r="H84" s="175"/>
      <c r="I84" s="176">
        <f>SUM(F84:H84)</f>
        <v>100000</v>
      </c>
    </row>
    <row r="85" spans="1:9" ht="18.75" x14ac:dyDescent="0.25">
      <c r="A85" s="177">
        <v>133</v>
      </c>
      <c r="B85" s="46" t="s">
        <v>77</v>
      </c>
      <c r="C85" s="46"/>
      <c r="D85" s="178"/>
      <c r="E85" s="178"/>
      <c r="F85" s="46">
        <v>50000</v>
      </c>
      <c r="G85" s="179"/>
      <c r="H85" s="180"/>
      <c r="I85" s="46">
        <f>SUM(F85:H85)</f>
        <v>50000</v>
      </c>
    </row>
    <row r="86" spans="1:9" ht="19.5" thickBot="1" x14ac:dyDescent="0.3">
      <c r="A86" s="72" t="s">
        <v>76</v>
      </c>
      <c r="B86" s="73"/>
      <c r="C86" s="74"/>
      <c r="D86" s="74">
        <f>SUM(D82:D85)</f>
        <v>0</v>
      </c>
      <c r="E86" s="75"/>
      <c r="F86" s="77">
        <f>SUM(F84:F85)</f>
        <v>150000</v>
      </c>
      <c r="G86" s="76">
        <f>G85</f>
        <v>0</v>
      </c>
      <c r="H86" s="74">
        <f>H85</f>
        <v>0</v>
      </c>
      <c r="I86" s="74">
        <f>SUM(I84:I85)</f>
        <v>150000</v>
      </c>
    </row>
    <row r="87" spans="1:9" ht="18.75" x14ac:dyDescent="0.25">
      <c r="A87" s="78" t="s">
        <v>78</v>
      </c>
      <c r="B87" s="79"/>
      <c r="C87" s="79"/>
      <c r="D87" s="79"/>
      <c r="E87" s="79"/>
      <c r="F87" s="79"/>
      <c r="G87" s="79"/>
      <c r="H87" s="79"/>
      <c r="I87" s="80"/>
    </row>
    <row r="88" spans="1:9" ht="19.5" thickBot="1" x14ac:dyDescent="0.3">
      <c r="A88" s="81"/>
      <c r="B88" s="82"/>
      <c r="C88" s="82"/>
      <c r="D88" s="82"/>
      <c r="E88" s="82"/>
      <c r="F88" s="82"/>
      <c r="G88" s="82"/>
      <c r="H88" s="82"/>
      <c r="I88" s="83"/>
    </row>
    <row r="89" spans="1:9" ht="18.75" x14ac:dyDescent="0.25">
      <c r="A89" s="44">
        <v>620</v>
      </c>
      <c r="B89" s="7" t="s">
        <v>79</v>
      </c>
      <c r="C89" s="7"/>
      <c r="D89" s="5"/>
      <c r="E89" s="6"/>
      <c r="F89" s="7">
        <v>165000</v>
      </c>
      <c r="G89" s="8">
        <v>100000</v>
      </c>
      <c r="H89" s="8">
        <v>200000</v>
      </c>
      <c r="I89" s="7">
        <f>F89+G89+H89</f>
        <v>465000</v>
      </c>
    </row>
    <row r="90" spans="1:9" ht="19.5" thickBot="1" x14ac:dyDescent="0.3">
      <c r="A90" s="181"/>
      <c r="B90" s="74" t="s">
        <v>46</v>
      </c>
      <c r="C90" s="74"/>
      <c r="D90" s="74">
        <f>SUM(D89:D89)</f>
        <v>0</v>
      </c>
      <c r="E90" s="75"/>
      <c r="F90" s="74">
        <f>SUM(F89:F89)</f>
        <v>165000</v>
      </c>
      <c r="G90" s="76">
        <f>SUM(G89:G89)</f>
        <v>100000</v>
      </c>
      <c r="H90" s="74">
        <f>SUM(H89:H89)</f>
        <v>200000</v>
      </c>
      <c r="I90" s="74">
        <f>F90+G90+H90</f>
        <v>465000</v>
      </c>
    </row>
    <row r="91" spans="1:9" ht="18.75" x14ac:dyDescent="0.3">
      <c r="A91" s="182"/>
      <c r="B91" s="182"/>
      <c r="C91" s="182"/>
      <c r="D91" s="182"/>
      <c r="E91" s="182"/>
      <c r="F91" s="182"/>
      <c r="G91" s="182"/>
      <c r="H91" s="182"/>
      <c r="I91" s="182"/>
    </row>
    <row r="92" spans="1:9" ht="18.75" x14ac:dyDescent="0.3">
      <c r="A92" s="182"/>
      <c r="B92" s="182"/>
      <c r="C92" s="182"/>
      <c r="D92" s="182"/>
      <c r="E92" s="182"/>
      <c r="F92" s="182"/>
      <c r="G92" s="182"/>
      <c r="H92" s="182"/>
      <c r="I92" s="182"/>
    </row>
    <row r="93" spans="1:9" ht="19.5" thickBot="1" x14ac:dyDescent="0.35">
      <c r="A93" s="182"/>
      <c r="B93" s="182"/>
      <c r="C93" s="182"/>
      <c r="D93" s="182"/>
      <c r="E93" s="182"/>
      <c r="F93" s="182"/>
      <c r="G93" s="182"/>
      <c r="H93" s="182"/>
      <c r="I93" s="182"/>
    </row>
    <row r="94" spans="1:9" ht="19.5" thickBot="1" x14ac:dyDescent="0.35">
      <c r="A94" s="182"/>
      <c r="B94" s="183" t="s">
        <v>86</v>
      </c>
      <c r="C94" s="182"/>
      <c r="D94" s="182"/>
      <c r="E94" s="182"/>
      <c r="F94" s="24">
        <f>F41+F50+F59+F67+F72+F77+F81+F86+F90</f>
        <v>6227500</v>
      </c>
      <c r="G94" s="25">
        <f>G41+G50+G59+G67+G77+G81+G86+G90</f>
        <v>7125824</v>
      </c>
      <c r="H94" s="25">
        <f>H41+H50+H59+H67+H72+H77+H81+H86+H90</f>
        <v>8364500</v>
      </c>
      <c r="I94" s="26">
        <f>F94+G94+H94</f>
        <v>21717824</v>
      </c>
    </row>
    <row r="95" spans="1:9" ht="18.75" x14ac:dyDescent="0.3">
      <c r="A95" s="182"/>
      <c r="B95" s="182"/>
      <c r="C95" s="182"/>
      <c r="D95" s="182"/>
      <c r="E95" s="182"/>
      <c r="F95" s="182"/>
      <c r="G95" s="182"/>
      <c r="H95" s="182"/>
      <c r="I95" s="182"/>
    </row>
    <row r="96" spans="1:9" ht="18.75" x14ac:dyDescent="0.3">
      <c r="A96" s="182"/>
      <c r="B96" s="182"/>
      <c r="C96" s="182"/>
      <c r="D96" s="182"/>
      <c r="E96" s="182"/>
      <c r="F96" s="182"/>
      <c r="G96" s="182"/>
      <c r="H96" s="182"/>
      <c r="I96" s="182"/>
    </row>
    <row r="97" spans="1:9" ht="18.75" x14ac:dyDescent="0.3">
      <c r="A97" s="182"/>
      <c r="B97" s="182"/>
      <c r="C97" s="182"/>
      <c r="D97" s="182"/>
      <c r="E97" s="182"/>
      <c r="F97" s="182"/>
      <c r="G97" s="182"/>
      <c r="H97" s="182"/>
      <c r="I97" s="182"/>
    </row>
    <row r="98" spans="1:9" ht="18.75" x14ac:dyDescent="0.3">
      <c r="A98" s="182"/>
      <c r="B98" s="182"/>
      <c r="C98" s="182"/>
      <c r="D98" s="182"/>
      <c r="E98" s="182"/>
      <c r="F98" s="182"/>
      <c r="G98" s="182"/>
      <c r="H98" s="182"/>
      <c r="I98" s="182"/>
    </row>
    <row r="99" spans="1:9" ht="18.75" x14ac:dyDescent="0.3">
      <c r="A99" s="182"/>
      <c r="B99" s="182"/>
      <c r="C99" s="182"/>
      <c r="D99" s="182"/>
      <c r="E99" s="182"/>
      <c r="F99" s="182"/>
      <c r="G99" s="182"/>
      <c r="H99" s="186" t="s">
        <v>91</v>
      </c>
      <c r="I99" s="182"/>
    </row>
    <row r="100" spans="1:9" ht="18.75" x14ac:dyDescent="0.3">
      <c r="A100" s="182"/>
      <c r="B100" s="182"/>
      <c r="C100" s="182"/>
      <c r="D100" s="182"/>
      <c r="E100" s="182"/>
      <c r="F100" s="182"/>
      <c r="G100" s="182"/>
      <c r="H100" s="28" t="s">
        <v>92</v>
      </c>
      <c r="I100" s="182"/>
    </row>
    <row r="101" spans="1:9" ht="18.75" x14ac:dyDescent="0.3">
      <c r="A101" s="182"/>
      <c r="B101" s="182"/>
      <c r="C101" s="182"/>
      <c r="D101" s="182"/>
      <c r="E101" s="182"/>
      <c r="F101" s="182"/>
      <c r="G101" s="182"/>
      <c r="H101" s="186" t="s">
        <v>9</v>
      </c>
      <c r="I101" s="182"/>
    </row>
    <row r="102" spans="1:9" ht="18.75" x14ac:dyDescent="0.3">
      <c r="A102" s="182"/>
      <c r="B102" s="182"/>
      <c r="C102" s="182"/>
      <c r="D102" s="182"/>
      <c r="E102" s="182"/>
      <c r="F102" s="182"/>
      <c r="G102" s="182"/>
      <c r="H102" s="182"/>
      <c r="I102" s="18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</sheetData>
  <mergeCells count="29">
    <mergeCell ref="A82:I82"/>
    <mergeCell ref="A83:I83"/>
    <mergeCell ref="A86:B86"/>
    <mergeCell ref="A87:I87"/>
    <mergeCell ref="B88:I88"/>
    <mergeCell ref="A77:B77"/>
    <mergeCell ref="A78:I78"/>
    <mergeCell ref="A79:I79"/>
    <mergeCell ref="A81:B81"/>
    <mergeCell ref="A59:B59"/>
    <mergeCell ref="A68:I68"/>
    <mergeCell ref="A74:I74"/>
    <mergeCell ref="A69:I69"/>
    <mergeCell ref="A60:I60"/>
    <mergeCell ref="A61:I61"/>
    <mergeCell ref="A67:B67"/>
    <mergeCell ref="A73:I73"/>
    <mergeCell ref="B44:I44"/>
    <mergeCell ref="A50:B50"/>
    <mergeCell ref="A51:I51"/>
    <mergeCell ref="A52:I52"/>
    <mergeCell ref="A42:I42"/>
    <mergeCell ref="B8:I8"/>
    <mergeCell ref="A41:B41"/>
    <mergeCell ref="B1:H1"/>
    <mergeCell ref="B2:H2"/>
    <mergeCell ref="A7:I7"/>
    <mergeCell ref="A6:B6"/>
    <mergeCell ref="A43:I43"/>
  </mergeCells>
  <pageMargins left="0.25" right="0.25" top="0.75" bottom="0.75" header="0.3" footer="0.3"/>
  <pageSetup scale="51" orientation="portrait" r:id="rId1"/>
  <ignoredErrors>
    <ignoredError sqref="I18 I14 I25 I34" formula="1"/>
  </ignoredError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7</xdr:col>
                <xdr:colOff>828675</xdr:colOff>
                <xdr:row>0</xdr:row>
                <xdr:rowOff>0</xdr:rowOff>
              </from>
              <to>
                <xdr:col>8</xdr:col>
                <xdr:colOff>285750</xdr:colOff>
                <xdr:row>3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Kimete Sh. Qorri</cp:lastModifiedBy>
  <cp:lastPrinted>2026-06-15T12:00:33Z</cp:lastPrinted>
  <dcterms:created xsi:type="dcterms:W3CDTF">2019-01-09T10:06:26Z</dcterms:created>
  <dcterms:modified xsi:type="dcterms:W3CDTF">2026-06-15T12:00:50Z</dcterms:modified>
</cp:coreProperties>
</file>